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asurer\Desktop\Budgets\"/>
    </mc:Choice>
  </mc:AlternateContent>
  <xr:revisionPtr revIDLastSave="0" documentId="13_ncr:1_{29C8C8FC-ED72-4E1A-A155-E9E9940FC8D7}" xr6:coauthVersionLast="47" xr6:coauthVersionMax="47" xr10:uidLastSave="{00000000-0000-0000-0000-000000000000}"/>
  <bookViews>
    <workbookView xWindow="-120" yWindow="-120" windowWidth="29040" windowHeight="15840" xr2:uid="{8FDBB382-589E-478E-819C-A519C947C698}"/>
  </bookViews>
  <sheets>
    <sheet name="Admin" sheetId="9" r:id="rId1"/>
    <sheet name="Solid Waste" sheetId="8" r:id="rId2"/>
    <sheet name="Recycling" sheetId="6" r:id="rId3"/>
    <sheet name="NLC" sheetId="11" r:id="rId4"/>
    <sheet name="Public Works" sheetId="5" r:id="rId5"/>
    <sheet name="Fire Dept" sheetId="4" r:id="rId6"/>
    <sheet name="Bylaw" sheetId="17" r:id="rId7"/>
    <sheet name="Water" sheetId="1" r:id="rId8"/>
    <sheet name="Parks" sheetId="15" r:id="rId9"/>
    <sheet name="Recreation" sheetId="16" r:id="rId10"/>
    <sheet name="Summary Page" sheetId="18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9" l="1"/>
  <c r="K62" i="5"/>
  <c r="K45" i="15"/>
  <c r="K46" i="16" l="1"/>
  <c r="K10" i="1" l="1"/>
  <c r="A24" i="18" l="1"/>
  <c r="A23" i="18"/>
  <c r="A22" i="18"/>
  <c r="A21" i="18"/>
  <c r="A20" i="18"/>
  <c r="A19" i="18"/>
  <c r="A18" i="18"/>
  <c r="A17" i="18"/>
  <c r="A16" i="18"/>
  <c r="A15" i="18"/>
  <c r="B8" i="18"/>
  <c r="B7" i="18"/>
  <c r="B4" i="18"/>
  <c r="K60" i="5"/>
  <c r="K41" i="5"/>
  <c r="K50" i="15"/>
  <c r="K49" i="15"/>
  <c r="K37" i="1" l="1"/>
  <c r="C87" i="16" l="1"/>
  <c r="B24" i="18" s="1"/>
  <c r="C28" i="16"/>
  <c r="B11" i="18" s="1"/>
  <c r="C68" i="15"/>
  <c r="B23" i="18" s="1"/>
  <c r="C8" i="15"/>
  <c r="B10" i="18" s="1"/>
  <c r="C45" i="11"/>
  <c r="B18" i="18" s="1"/>
  <c r="C16" i="11"/>
  <c r="B5" i="18" s="1"/>
  <c r="C25" i="17" l="1"/>
  <c r="B21" i="18" s="1"/>
  <c r="C9" i="17"/>
  <c r="C27" i="17" l="1"/>
  <c r="C47" i="11"/>
  <c r="C40" i="9"/>
  <c r="K36" i="15"/>
  <c r="K58" i="16"/>
  <c r="K25" i="15"/>
  <c r="K24" i="15"/>
  <c r="K18" i="16"/>
  <c r="K38" i="15"/>
  <c r="K37" i="15"/>
  <c r="C67" i="1"/>
  <c r="B22" i="18" s="1"/>
  <c r="E67" i="1"/>
  <c r="C14" i="1"/>
  <c r="B9" i="18" s="1"/>
  <c r="E14" i="1"/>
  <c r="E17" i="1"/>
  <c r="K21" i="17"/>
  <c r="K17" i="17"/>
  <c r="C44" i="4"/>
  <c r="B20" i="18" s="1"/>
  <c r="E44" i="4"/>
  <c r="C7" i="4"/>
  <c r="E7" i="4"/>
  <c r="E10" i="4"/>
  <c r="C81" i="5"/>
  <c r="B19" i="18" s="1"/>
  <c r="E81" i="5"/>
  <c r="K74" i="5"/>
  <c r="K58" i="5"/>
  <c r="K40" i="5"/>
  <c r="K39" i="5"/>
  <c r="K27" i="5"/>
  <c r="K29" i="5"/>
  <c r="C7" i="5"/>
  <c r="B6" i="18" s="1"/>
  <c r="E7" i="5"/>
  <c r="C9" i="6"/>
  <c r="C29" i="6"/>
  <c r="B17" i="18" s="1"/>
  <c r="E29" i="6"/>
  <c r="E9" i="6"/>
  <c r="K7" i="6"/>
  <c r="C87" i="9"/>
  <c r="B15" i="18" s="1"/>
  <c r="E87" i="9"/>
  <c r="C36" i="9"/>
  <c r="B2" i="18" s="1"/>
  <c r="E36" i="9"/>
  <c r="K13" i="9"/>
  <c r="K6" i="15"/>
  <c r="K17" i="16"/>
  <c r="E25" i="17"/>
  <c r="F25" i="17"/>
  <c r="G25" i="17"/>
  <c r="H25" i="17"/>
  <c r="I25" i="17"/>
  <c r="J25" i="17"/>
  <c r="D25" i="17"/>
  <c r="K24" i="17"/>
  <c r="K23" i="17"/>
  <c r="K22" i="17"/>
  <c r="K20" i="17"/>
  <c r="K19" i="17"/>
  <c r="K18" i="17"/>
  <c r="K16" i="17"/>
  <c r="K15" i="17"/>
  <c r="K14" i="17"/>
  <c r="K13" i="17"/>
  <c r="J13" i="17"/>
  <c r="I13" i="17"/>
  <c r="H13" i="17"/>
  <c r="G13" i="17"/>
  <c r="F13" i="17"/>
  <c r="E13" i="17"/>
  <c r="D13" i="17"/>
  <c r="C13" i="17"/>
  <c r="B13" i="17"/>
  <c r="A13" i="17"/>
  <c r="J9" i="17"/>
  <c r="I9" i="17"/>
  <c r="I27" i="17" s="1"/>
  <c r="H9" i="17"/>
  <c r="G9" i="17"/>
  <c r="F9" i="17"/>
  <c r="E9" i="17"/>
  <c r="D9" i="17"/>
  <c r="K8" i="17"/>
  <c r="K7" i="17"/>
  <c r="K4" i="17"/>
  <c r="K46" i="5"/>
  <c r="K38" i="5"/>
  <c r="K39" i="11"/>
  <c r="C30" i="8"/>
  <c r="B16" i="18" s="1"/>
  <c r="D30" i="8"/>
  <c r="E30" i="8"/>
  <c r="C9" i="8"/>
  <c r="B3" i="18" s="1"/>
  <c r="E9" i="8"/>
  <c r="E12" i="8"/>
  <c r="C12" i="8"/>
  <c r="D12" i="8"/>
  <c r="F12" i="8"/>
  <c r="C31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7" i="16"/>
  <c r="K48" i="16"/>
  <c r="K49" i="16"/>
  <c r="K50" i="16"/>
  <c r="K51" i="16"/>
  <c r="K52" i="16"/>
  <c r="K53" i="16"/>
  <c r="K54" i="16"/>
  <c r="K55" i="16"/>
  <c r="K56" i="16"/>
  <c r="K57" i="16"/>
  <c r="K59" i="16"/>
  <c r="K60" i="16"/>
  <c r="K61" i="16"/>
  <c r="K62" i="16"/>
  <c r="K63" i="16"/>
  <c r="K64" i="16"/>
  <c r="K65" i="16"/>
  <c r="K66" i="16"/>
  <c r="K67" i="16"/>
  <c r="K68" i="16"/>
  <c r="K69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32" i="16"/>
  <c r="K5" i="16"/>
  <c r="K6" i="16"/>
  <c r="K7" i="16"/>
  <c r="K8" i="16"/>
  <c r="K9" i="16"/>
  <c r="K10" i="16"/>
  <c r="K11" i="16"/>
  <c r="K12" i="16"/>
  <c r="K14" i="16"/>
  <c r="K15" i="16"/>
  <c r="K16" i="16"/>
  <c r="K19" i="16"/>
  <c r="K20" i="16"/>
  <c r="K21" i="16"/>
  <c r="K22" i="16"/>
  <c r="K23" i="16"/>
  <c r="K24" i="16"/>
  <c r="K25" i="16"/>
  <c r="K26" i="16"/>
  <c r="K27" i="16"/>
  <c r="K4" i="16"/>
  <c r="K31" i="16"/>
  <c r="F31" i="16"/>
  <c r="E31" i="16"/>
  <c r="D31" i="16"/>
  <c r="C11" i="15"/>
  <c r="K15" i="15"/>
  <c r="K16" i="15"/>
  <c r="K17" i="15"/>
  <c r="K18" i="15"/>
  <c r="K19" i="15"/>
  <c r="K20" i="15"/>
  <c r="K21" i="15"/>
  <c r="K22" i="15"/>
  <c r="K23" i="15"/>
  <c r="K26" i="15"/>
  <c r="K27" i="15"/>
  <c r="K28" i="15"/>
  <c r="K29" i="15"/>
  <c r="K30" i="15"/>
  <c r="K31" i="15"/>
  <c r="K32" i="15"/>
  <c r="K33" i="15"/>
  <c r="K34" i="15"/>
  <c r="K35" i="15"/>
  <c r="K40" i="15"/>
  <c r="K41" i="15"/>
  <c r="K42" i="15"/>
  <c r="K43" i="15"/>
  <c r="K44" i="15"/>
  <c r="K46" i="15"/>
  <c r="K47" i="15"/>
  <c r="K48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14" i="15"/>
  <c r="K4" i="15"/>
  <c r="K5" i="15"/>
  <c r="K7" i="15"/>
  <c r="K3" i="15"/>
  <c r="K11" i="15"/>
  <c r="J11" i="15"/>
  <c r="I11" i="15"/>
  <c r="H11" i="15"/>
  <c r="G11" i="15"/>
  <c r="F11" i="15"/>
  <c r="E11" i="15"/>
  <c r="D11" i="15"/>
  <c r="B11" i="15"/>
  <c r="A11" i="15"/>
  <c r="C17" i="1"/>
  <c r="K19" i="1"/>
  <c r="K20" i="1"/>
  <c r="K21" i="1"/>
  <c r="K22" i="1"/>
  <c r="K23" i="1"/>
  <c r="K24" i="1"/>
  <c r="K26" i="1"/>
  <c r="K27" i="1"/>
  <c r="K25" i="1"/>
  <c r="K28" i="1"/>
  <c r="K29" i="1"/>
  <c r="K30" i="1"/>
  <c r="K31" i="1"/>
  <c r="K32" i="1"/>
  <c r="K33" i="1"/>
  <c r="K34" i="1"/>
  <c r="K35" i="1"/>
  <c r="K36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18" i="1"/>
  <c r="K5" i="1"/>
  <c r="K6" i="1"/>
  <c r="K13" i="1"/>
  <c r="K7" i="1"/>
  <c r="K8" i="1"/>
  <c r="K11" i="1"/>
  <c r="K12" i="1"/>
  <c r="K9" i="1"/>
  <c r="K4" i="1"/>
  <c r="K17" i="1"/>
  <c r="F17" i="1"/>
  <c r="D17" i="1"/>
  <c r="C10" i="4"/>
  <c r="K10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11" i="4"/>
  <c r="K5" i="4"/>
  <c r="K6" i="4"/>
  <c r="K4" i="4"/>
  <c r="F10" i="4"/>
  <c r="D10" i="4"/>
  <c r="C10" i="5"/>
  <c r="E10" i="5"/>
  <c r="D10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8" i="5"/>
  <c r="K30" i="5"/>
  <c r="K31" i="5"/>
  <c r="K32" i="5"/>
  <c r="K33" i="5"/>
  <c r="K34" i="5"/>
  <c r="K35" i="5"/>
  <c r="K36" i="5"/>
  <c r="K37" i="5"/>
  <c r="K42" i="5"/>
  <c r="K43" i="5"/>
  <c r="K44" i="5"/>
  <c r="K45" i="5"/>
  <c r="K47" i="5"/>
  <c r="K48" i="5"/>
  <c r="K49" i="5"/>
  <c r="K50" i="5"/>
  <c r="K51" i="5"/>
  <c r="K52" i="5"/>
  <c r="K53" i="5"/>
  <c r="K54" i="5"/>
  <c r="K55" i="5"/>
  <c r="K56" i="5"/>
  <c r="K57" i="5"/>
  <c r="K59" i="5"/>
  <c r="K61" i="5"/>
  <c r="K63" i="5"/>
  <c r="K64" i="5"/>
  <c r="K65" i="5"/>
  <c r="K66" i="5"/>
  <c r="K67" i="5"/>
  <c r="K68" i="5"/>
  <c r="K69" i="5"/>
  <c r="K70" i="5"/>
  <c r="K71" i="5"/>
  <c r="K72" i="5"/>
  <c r="K73" i="5"/>
  <c r="K75" i="5"/>
  <c r="K76" i="5"/>
  <c r="K77" i="5"/>
  <c r="K78" i="5"/>
  <c r="K79" i="5"/>
  <c r="K80" i="5"/>
  <c r="K11" i="5"/>
  <c r="K5" i="5"/>
  <c r="K6" i="5"/>
  <c r="K4" i="5"/>
  <c r="K10" i="5"/>
  <c r="F10" i="5"/>
  <c r="K21" i="11"/>
  <c r="K22" i="11"/>
  <c r="K23" i="11"/>
  <c r="K24" i="11"/>
  <c r="K25" i="11"/>
  <c r="K26" i="11"/>
  <c r="K27" i="11"/>
  <c r="K28" i="11"/>
  <c r="K29" i="11"/>
  <c r="K30" i="11"/>
  <c r="K35" i="11"/>
  <c r="K31" i="11"/>
  <c r="K32" i="11"/>
  <c r="K33" i="11"/>
  <c r="K34" i="11"/>
  <c r="K37" i="11"/>
  <c r="K38" i="11"/>
  <c r="K40" i="11"/>
  <c r="K41" i="11"/>
  <c r="K42" i="11"/>
  <c r="K43" i="11"/>
  <c r="K44" i="11"/>
  <c r="K20" i="11"/>
  <c r="K5" i="11"/>
  <c r="K6" i="11"/>
  <c r="K7" i="11"/>
  <c r="K8" i="11"/>
  <c r="K9" i="11"/>
  <c r="K14" i="11"/>
  <c r="K11" i="11"/>
  <c r="K13" i="11"/>
  <c r="K12" i="11"/>
  <c r="K15" i="11"/>
  <c r="K4" i="11"/>
  <c r="K19" i="11"/>
  <c r="C19" i="11"/>
  <c r="E19" i="11"/>
  <c r="F19" i="11"/>
  <c r="D19" i="11"/>
  <c r="D12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13" i="8"/>
  <c r="K4" i="8"/>
  <c r="K8" i="8"/>
  <c r="K7" i="8"/>
  <c r="K5" i="8"/>
  <c r="K6" i="8"/>
  <c r="K42" i="9"/>
  <c r="K43" i="9"/>
  <c r="K44" i="9"/>
  <c r="K45" i="9"/>
  <c r="K46" i="9"/>
  <c r="K47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41" i="9"/>
  <c r="K6" i="9"/>
  <c r="K7" i="9"/>
  <c r="K8" i="9"/>
  <c r="K9" i="9"/>
  <c r="K10" i="9"/>
  <c r="K11" i="9"/>
  <c r="K12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5" i="9"/>
  <c r="K5" i="6"/>
  <c r="K8" i="6"/>
  <c r="K6" i="6"/>
  <c r="K13" i="6"/>
  <c r="K4" i="6"/>
  <c r="B25" i="18" l="1"/>
  <c r="E31" i="6"/>
  <c r="E46" i="4"/>
  <c r="E89" i="9"/>
  <c r="B12" i="18"/>
  <c r="E69" i="1"/>
  <c r="C46" i="4"/>
  <c r="C69" i="1"/>
  <c r="C89" i="9"/>
  <c r="E83" i="5"/>
  <c r="C83" i="5"/>
  <c r="C31" i="6"/>
  <c r="G27" i="17"/>
  <c r="D27" i="17"/>
  <c r="H27" i="17"/>
  <c r="F27" i="17"/>
  <c r="J27" i="17"/>
  <c r="E27" i="17"/>
  <c r="K25" i="17"/>
  <c r="K9" i="17"/>
  <c r="C32" i="8"/>
  <c r="E32" i="8"/>
  <c r="J87" i="16"/>
  <c r="I87" i="16"/>
  <c r="H87" i="16"/>
  <c r="G87" i="16"/>
  <c r="F87" i="16"/>
  <c r="E87" i="16"/>
  <c r="D84" i="16"/>
  <c r="D83" i="16"/>
  <c r="D78" i="16"/>
  <c r="D55" i="16"/>
  <c r="J28" i="16"/>
  <c r="I28" i="16"/>
  <c r="H28" i="16"/>
  <c r="G28" i="16"/>
  <c r="F28" i="16"/>
  <c r="E28" i="16"/>
  <c r="D25" i="16"/>
  <c r="D21" i="16"/>
  <c r="J68" i="15"/>
  <c r="I68" i="15"/>
  <c r="H68" i="15"/>
  <c r="G68" i="15"/>
  <c r="F68" i="15"/>
  <c r="E68" i="15"/>
  <c r="J8" i="15"/>
  <c r="I8" i="15"/>
  <c r="H8" i="15"/>
  <c r="G8" i="15"/>
  <c r="F8" i="15"/>
  <c r="E8" i="15"/>
  <c r="D8" i="15"/>
  <c r="B27" i="18" l="1"/>
  <c r="K87" i="16"/>
  <c r="K8" i="15"/>
  <c r="K27" i="17"/>
  <c r="K68" i="15"/>
  <c r="K28" i="16"/>
  <c r="D28" i="16"/>
  <c r="D68" i="15"/>
  <c r="D87" i="16"/>
  <c r="F44" i="4" l="1"/>
  <c r="F7" i="4"/>
  <c r="F14" i="1"/>
  <c r="F67" i="1"/>
  <c r="F81" i="5"/>
  <c r="F7" i="5"/>
  <c r="F45" i="11"/>
  <c r="F16" i="11"/>
  <c r="F87" i="9"/>
  <c r="F36" i="9"/>
  <c r="F30" i="8"/>
  <c r="F9" i="8"/>
  <c r="F29" i="6"/>
  <c r="F9" i="6"/>
  <c r="J29" i="6"/>
  <c r="J9" i="6"/>
  <c r="J45" i="11"/>
  <c r="J16" i="11"/>
  <c r="J30" i="8"/>
  <c r="J9" i="8"/>
  <c r="J67" i="1"/>
  <c r="J14" i="1"/>
  <c r="J81" i="5"/>
  <c r="J7" i="5"/>
  <c r="J44" i="4"/>
  <c r="J7" i="4"/>
  <c r="J87" i="9"/>
  <c r="J36" i="9"/>
  <c r="F46" i="4" l="1"/>
  <c r="J83" i="5"/>
  <c r="F47" i="11"/>
  <c r="F31" i="6"/>
  <c r="F32" i="8"/>
  <c r="F69" i="1"/>
  <c r="F83" i="5"/>
  <c r="F89" i="9"/>
  <c r="J89" i="9"/>
  <c r="J47" i="11"/>
  <c r="J31" i="6"/>
  <c r="J32" i="8"/>
  <c r="J69" i="1"/>
  <c r="J46" i="4"/>
  <c r="D9" i="8" l="1"/>
  <c r="D32" i="8" s="1"/>
  <c r="D36" i="9"/>
  <c r="G81" i="5" l="1"/>
  <c r="H81" i="5"/>
  <c r="I81" i="5"/>
  <c r="G14" i="1"/>
  <c r="K81" i="5" l="1"/>
  <c r="I67" i="1" l="1"/>
  <c r="I14" i="1"/>
  <c r="I44" i="4"/>
  <c r="I7" i="4"/>
  <c r="I7" i="5"/>
  <c r="I45" i="11"/>
  <c r="I16" i="11"/>
  <c r="I29" i="6"/>
  <c r="I9" i="6"/>
  <c r="I30" i="8"/>
  <c r="I9" i="8"/>
  <c r="I87" i="9"/>
  <c r="I36" i="9"/>
  <c r="I32" i="8" l="1"/>
  <c r="I46" i="4"/>
  <c r="I89" i="9"/>
  <c r="I69" i="1"/>
  <c r="I83" i="5"/>
  <c r="I47" i="11"/>
  <c r="I31" i="6"/>
  <c r="D14" i="1" l="1"/>
  <c r="D7" i="4" l="1"/>
  <c r="D7" i="5"/>
  <c r="D16" i="11"/>
  <c r="D9" i="6"/>
  <c r="D45" i="11" l="1"/>
  <c r="D81" i="5"/>
  <c r="D44" i="4"/>
  <c r="D29" i="6"/>
  <c r="D87" i="9"/>
  <c r="D67" i="1"/>
  <c r="D47" i="11" l="1"/>
  <c r="D31" i="6"/>
  <c r="D46" i="4"/>
  <c r="D89" i="9"/>
  <c r="D83" i="5"/>
  <c r="D69" i="1"/>
  <c r="H9" i="8" l="1"/>
  <c r="G9" i="8"/>
  <c r="K9" i="8" s="1"/>
  <c r="H67" i="1" l="1"/>
  <c r="G67" i="1"/>
  <c r="H14" i="1"/>
  <c r="K14" i="1" s="1"/>
  <c r="H44" i="4"/>
  <c r="G44" i="4"/>
  <c r="K44" i="4" s="1"/>
  <c r="H7" i="4"/>
  <c r="G7" i="4"/>
  <c r="K7" i="4" s="1"/>
  <c r="H45" i="11"/>
  <c r="G45" i="11"/>
  <c r="K45" i="11" s="1"/>
  <c r="E45" i="11"/>
  <c r="H16" i="11"/>
  <c r="G16" i="11"/>
  <c r="K16" i="11" s="1"/>
  <c r="E16" i="11"/>
  <c r="H7" i="5"/>
  <c r="G7" i="5"/>
  <c r="H29" i="6"/>
  <c r="G29" i="6"/>
  <c r="K29" i="6" s="1"/>
  <c r="H9" i="6"/>
  <c r="G9" i="6"/>
  <c r="K9" i="6" s="1"/>
  <c r="K67" i="1" l="1"/>
  <c r="K69" i="1" s="1"/>
  <c r="K46" i="4"/>
  <c r="K7" i="5"/>
  <c r="K83" i="5" s="1"/>
  <c r="K47" i="11"/>
  <c r="H69" i="1"/>
  <c r="G69" i="1"/>
  <c r="H46" i="4"/>
  <c r="G46" i="4"/>
  <c r="E47" i="11"/>
  <c r="G31" i="6"/>
  <c r="G83" i="5"/>
  <c r="G47" i="11"/>
  <c r="H31" i="6"/>
  <c r="H83" i="5"/>
  <c r="H47" i="11"/>
  <c r="H30" i="8"/>
  <c r="G30" i="8"/>
  <c r="K30" i="8" s="1"/>
  <c r="K32" i="8" s="1"/>
  <c r="H87" i="9"/>
  <c r="G87" i="9"/>
  <c r="K87" i="9" s="1"/>
  <c r="H36" i="9"/>
  <c r="G36" i="9"/>
  <c r="K36" i="9" l="1"/>
  <c r="K31" i="6"/>
  <c r="H32" i="8"/>
  <c r="H89" i="9"/>
  <c r="G89" i="9"/>
  <c r="G32" i="8"/>
  <c r="K89" i="9" l="1"/>
</calcChain>
</file>

<file path=xl/sharedStrings.xml><?xml version="1.0" encoding="utf-8"?>
<sst xmlns="http://schemas.openxmlformats.org/spreadsheetml/2006/main" count="723" uniqueCount="515">
  <si>
    <t>Admin/Council - Operation and Maintenance Budget</t>
  </si>
  <si>
    <t>Revenues</t>
  </si>
  <si>
    <t>GL Code</t>
  </si>
  <si>
    <t>Acct Name</t>
  </si>
  <si>
    <t>Federal GIL</t>
  </si>
  <si>
    <t>INAC GIL</t>
  </si>
  <si>
    <t>CBC Tax</t>
  </si>
  <si>
    <t>YTG GIL</t>
  </si>
  <si>
    <t>Tax Penalties</t>
  </si>
  <si>
    <t>Tax Interest</t>
  </si>
  <si>
    <t>Bank Interest</t>
  </si>
  <si>
    <t>Reserve Interest</t>
  </si>
  <si>
    <t>Trsfr - Own Funds</t>
  </si>
  <si>
    <t>Trsfr - CMG</t>
  </si>
  <si>
    <t>Current Tax</t>
  </si>
  <si>
    <t>Council CTTS</t>
  </si>
  <si>
    <t>Admin Fees</t>
  </si>
  <si>
    <t>Tax Certificates</t>
  </si>
  <si>
    <t>Photocopying</t>
  </si>
  <si>
    <t>O &amp; M Funding Recd</t>
  </si>
  <si>
    <t>Admin - Misc</t>
  </si>
  <si>
    <t>A/R Penalties</t>
  </si>
  <si>
    <t>Bus. Licences</t>
  </si>
  <si>
    <t>Inter Mun. Lic</t>
  </si>
  <si>
    <t>Bus. Lic. Fines</t>
  </si>
  <si>
    <t>Admin House Rental</t>
  </si>
  <si>
    <t>Admin Bldg. Rental</t>
  </si>
  <si>
    <t>Tax Lien Sales</t>
  </si>
  <si>
    <t>Admin - CTTS</t>
  </si>
  <si>
    <t>Zoning Amendments</t>
  </si>
  <si>
    <t>OCP Amendments</t>
  </si>
  <si>
    <t>Planning - Misc Rev</t>
  </si>
  <si>
    <t>Development Permits</t>
  </si>
  <si>
    <t>TOTAL</t>
  </si>
  <si>
    <t>Expenses</t>
  </si>
  <si>
    <t>Trsf O&amp;M Contingency</t>
  </si>
  <si>
    <t>Bad Debts - Doubtful</t>
  </si>
  <si>
    <t>Council Benefits</t>
  </si>
  <si>
    <t>Council Indemnity</t>
  </si>
  <si>
    <t>Election Exp</t>
  </si>
  <si>
    <t>Admin Salary/Wages</t>
  </si>
  <si>
    <t>Temp - PT Worker</t>
  </si>
  <si>
    <t>Admin - Overtime</t>
  </si>
  <si>
    <t>Admin - Benefits</t>
  </si>
  <si>
    <t>Admin - Recruitment</t>
  </si>
  <si>
    <t>Admin - Travel/Training</t>
  </si>
  <si>
    <t>Health and Safety</t>
  </si>
  <si>
    <t>Admin - Freight</t>
  </si>
  <si>
    <t>Admin - Postage/Adv</t>
  </si>
  <si>
    <t>Admin - Comm/Alarms</t>
  </si>
  <si>
    <t>Web Site O&amp;M</t>
  </si>
  <si>
    <t>Council - Public Relatns</t>
  </si>
  <si>
    <t>AYC Expenses</t>
  </si>
  <si>
    <t>Admin - Memb/Subscr</t>
  </si>
  <si>
    <t>Admin - Prof Serv</t>
  </si>
  <si>
    <t>Audit</t>
  </si>
  <si>
    <t>Insurance Appraisal - AYC</t>
  </si>
  <si>
    <t>Admin - Computers</t>
  </si>
  <si>
    <t>Computer Repairs</t>
  </si>
  <si>
    <t>Insurance</t>
  </si>
  <si>
    <t>Assessment Expense</t>
  </si>
  <si>
    <t>Office Supplies</t>
  </si>
  <si>
    <t>Photocopier</t>
  </si>
  <si>
    <t>Supplies - Tax Billing</t>
  </si>
  <si>
    <t>Grants</t>
  </si>
  <si>
    <t>Town Senior HOG</t>
  </si>
  <si>
    <t>Bank Service Charges</t>
  </si>
  <si>
    <t>Tax Lien Expenses</t>
  </si>
  <si>
    <t>Social Justice Fund</t>
  </si>
  <si>
    <t>Admin House - O &amp; M</t>
  </si>
  <si>
    <t>Admin Bldg - O &amp; M</t>
  </si>
  <si>
    <t>Admin Bldg - Heating</t>
  </si>
  <si>
    <t>Admin Bldg - Electricity</t>
  </si>
  <si>
    <t>Water Budget</t>
  </si>
  <si>
    <t>Water Sales</t>
  </si>
  <si>
    <t>Transformer Sales</t>
  </si>
  <si>
    <t>Bulk Water Sales</t>
  </si>
  <si>
    <t>Bulk Water Keys</t>
  </si>
  <si>
    <t>Water Meters</t>
  </si>
  <si>
    <t>Water - Overtime</t>
  </si>
  <si>
    <t>Water - Benefits</t>
  </si>
  <si>
    <t>Water - Travel/Training</t>
  </si>
  <si>
    <t>Water - Monitering Prg</t>
  </si>
  <si>
    <t>Water - Line/Meter</t>
  </si>
  <si>
    <t>Water - Equ/Supplies</t>
  </si>
  <si>
    <t>Water - Small Tools</t>
  </si>
  <si>
    <t>Pumphouse - Comm/Al</t>
  </si>
  <si>
    <t>Pumphouse - O/M</t>
  </si>
  <si>
    <t>Reservoir - O/M</t>
  </si>
  <si>
    <t>Vault A - Comm/Alarm</t>
  </si>
  <si>
    <t>Vault A - O/M</t>
  </si>
  <si>
    <t>Vault A - Electricity</t>
  </si>
  <si>
    <t>Sewer - Salary/Wages</t>
  </si>
  <si>
    <t>Sewer - Overtime</t>
  </si>
  <si>
    <t>Sewer - Benefits</t>
  </si>
  <si>
    <t>Sewer - Freight</t>
  </si>
  <si>
    <t>Sewer - Line Repairs</t>
  </si>
  <si>
    <t>Sewer - Line Flushing</t>
  </si>
  <si>
    <t>Sewerline - Steaming</t>
  </si>
  <si>
    <t>Sewer - O/M</t>
  </si>
  <si>
    <t>Sewer - Lagoon Maintenance</t>
  </si>
  <si>
    <t>Lift Station - Comm/Alrm</t>
  </si>
  <si>
    <t>Lift Station - O/M</t>
  </si>
  <si>
    <t>Lift Station - Electricity</t>
  </si>
  <si>
    <t>SRS - Comm/Alarms</t>
  </si>
  <si>
    <t>SRS - O/M</t>
  </si>
  <si>
    <t>SRS - Electricity</t>
  </si>
  <si>
    <t>District Heat - O/M</t>
  </si>
  <si>
    <t>District Heat - Electricity</t>
  </si>
  <si>
    <t>Water - Freight</t>
  </si>
  <si>
    <t>Fire Dep't Budget</t>
  </si>
  <si>
    <t>Fire Dept. - Misc</t>
  </si>
  <si>
    <t>Fire Dept. - Hall Rental</t>
  </si>
  <si>
    <t>Prot Serv. - CTTS</t>
  </si>
  <si>
    <t>Animal - Licenses</t>
  </si>
  <si>
    <t>Animal - Fines</t>
  </si>
  <si>
    <t>Prot Serv. - Salary/Wages</t>
  </si>
  <si>
    <t>Fire Dept - Overtime</t>
  </si>
  <si>
    <t>Prot. Serv. - Benefits</t>
  </si>
  <si>
    <t>Prot Serv. - Travel/Train</t>
  </si>
  <si>
    <t>Fire Dept - Volunteer Ben</t>
  </si>
  <si>
    <t>Fire Dept. - Volunteer</t>
  </si>
  <si>
    <t>Fire Dept. - Freight</t>
  </si>
  <si>
    <t>Fire Dept. - Postage/Adv</t>
  </si>
  <si>
    <t>Fire Dept. - Comm/Alarm</t>
  </si>
  <si>
    <t>Communicatin Equip/Maint</t>
  </si>
  <si>
    <t>Fire Dept. - Prom materials</t>
  </si>
  <si>
    <t>Fire Dept. - Membership</t>
  </si>
  <si>
    <t>Fire Dept - Gas Detector</t>
  </si>
  <si>
    <t>Programs - Spec. Events</t>
  </si>
  <si>
    <t>Fire Hall - Computers</t>
  </si>
  <si>
    <t>Fire Hall - Rent</t>
  </si>
  <si>
    <t>Fire Equipment supp/maint</t>
  </si>
  <si>
    <t>Fire Hall Supplies</t>
  </si>
  <si>
    <t>FD - Equip Testing</t>
  </si>
  <si>
    <t>Fire Dept - Clothing</t>
  </si>
  <si>
    <t>Pumper(2000) #1</t>
  </si>
  <si>
    <t>Pumper(1989) #2</t>
  </si>
  <si>
    <t>Unit 73 - 2004 Intnl Chassis</t>
  </si>
  <si>
    <t>Unit 89 - Fire Chief Truck2013</t>
  </si>
  <si>
    <t>Fire Hall - O/M</t>
  </si>
  <si>
    <t>Fireworks</t>
  </si>
  <si>
    <t>Rental Shop - Heating Fuel</t>
  </si>
  <si>
    <t>Fire Dept - Misc</t>
  </si>
  <si>
    <t>Hydrant Maintenance</t>
  </si>
  <si>
    <t>E.M.O. Gen Expenses</t>
  </si>
  <si>
    <t>Clothing Allowance</t>
  </si>
  <si>
    <t>Unit 82 - Bylaw 2011 GMC</t>
  </si>
  <si>
    <t>Animal Control - O/M</t>
  </si>
  <si>
    <t>Animal Control - Propane</t>
  </si>
  <si>
    <t>Animal Control - Electricity</t>
  </si>
  <si>
    <t>Insect Control - O/M</t>
  </si>
  <si>
    <t>Public Works</t>
  </si>
  <si>
    <t>Public Works Misc</t>
  </si>
  <si>
    <t>Public Works - CTTS</t>
  </si>
  <si>
    <t>Env. Serv - Penalties</t>
  </si>
  <si>
    <t>Sewer - Revenue</t>
  </si>
  <si>
    <t>Garbage Revenue</t>
  </si>
  <si>
    <t>Cemetary - Misc</t>
  </si>
  <si>
    <t>PW - Salary/Wages</t>
  </si>
  <si>
    <t>PW - Overtime</t>
  </si>
  <si>
    <t>PW - Grass Cutting</t>
  </si>
  <si>
    <t>PW - Benefits</t>
  </si>
  <si>
    <t>PW - Travel/Training</t>
  </si>
  <si>
    <t>PW - Health and Safety</t>
  </si>
  <si>
    <t>PW - Freight</t>
  </si>
  <si>
    <t>PW - Comm/Alarms</t>
  </si>
  <si>
    <t>Street Lighting</t>
  </si>
  <si>
    <t>PW - Computers</t>
  </si>
  <si>
    <t>PW - Rent Joe's Shop</t>
  </si>
  <si>
    <t>PW - Equip Supp/Maint</t>
  </si>
  <si>
    <t>PW - Clothing Allowance</t>
  </si>
  <si>
    <t>Unit 32 - Grader 09</t>
  </si>
  <si>
    <t>Unit 41 - Pumps/Sm Equ</t>
  </si>
  <si>
    <t>Unit 43 - Dump Truck 89</t>
  </si>
  <si>
    <t>Unit 65 - JD Backhoe</t>
  </si>
  <si>
    <t>Unit 66 - Sweeper/unit 45</t>
  </si>
  <si>
    <t>Unit 69 - 2011 P/U Supervisor</t>
  </si>
  <si>
    <t>Unit 70 - John Deere Tractor</t>
  </si>
  <si>
    <t>Unit 77 - 2007 Skidsteer</t>
  </si>
  <si>
    <t>Unit 78 - Screening Plant</t>
  </si>
  <si>
    <t>Unit 83 - Maint Van 2011</t>
  </si>
  <si>
    <t>Unit 88 - J. Deere Loader</t>
  </si>
  <si>
    <t>Unit 91 - Flush Truck</t>
  </si>
  <si>
    <t>Unit 95 - Diesel Pres Washer</t>
  </si>
  <si>
    <t>Shop - O/M</t>
  </si>
  <si>
    <t>Equipment - Oil/Grease</t>
  </si>
  <si>
    <t>Small Tools/Equipment</t>
  </si>
  <si>
    <t>Calcium &amp; Cold Mix</t>
  </si>
  <si>
    <t>Road Salt</t>
  </si>
  <si>
    <t>Gravel</t>
  </si>
  <si>
    <t>Culvert Steaming/Streets</t>
  </si>
  <si>
    <t>Shop - Electricity</t>
  </si>
  <si>
    <t>Rental Shop - Electricity</t>
  </si>
  <si>
    <t>PW - Misc</t>
  </si>
  <si>
    <t>Sanding - Salary/Wages</t>
  </si>
  <si>
    <t>Sanding - Overtime</t>
  </si>
  <si>
    <t>Sanding - Benefits</t>
  </si>
  <si>
    <t>Snow Removal - Salary/Wages</t>
  </si>
  <si>
    <t>Snow Removal - Benefits</t>
  </si>
  <si>
    <t>Snow Removal - General Exp</t>
  </si>
  <si>
    <t>Traffic Control - O/M</t>
  </si>
  <si>
    <t>Street Sweeping - Salary/Wages</t>
  </si>
  <si>
    <t>Street Sweeping - Benefits</t>
  </si>
  <si>
    <t>Snow Removal - Overtime</t>
  </si>
  <si>
    <t>Unit 72 - 2000 Ford 550</t>
  </si>
  <si>
    <t>Cemetary - Salary/Wages</t>
  </si>
  <si>
    <t>Cemetary - Overtime</t>
  </si>
  <si>
    <t>Cemetary - Benefits</t>
  </si>
  <si>
    <t>Cemetary - O/M</t>
  </si>
  <si>
    <t>NLC</t>
  </si>
  <si>
    <t>NLC Ticket Show Rev</t>
  </si>
  <si>
    <t>NLC Licensed Product</t>
  </si>
  <si>
    <t>NLC - Misc Revenue</t>
  </si>
  <si>
    <t>NLC - Student Programs</t>
  </si>
  <si>
    <t>NLC Building - O/M</t>
  </si>
  <si>
    <t>NLC - Salary/Wages</t>
  </si>
  <si>
    <t>NLC - Overtime</t>
  </si>
  <si>
    <t>NLC - Benefits</t>
  </si>
  <si>
    <t>NLC - Travel/Training</t>
  </si>
  <si>
    <t>NLC - Freight</t>
  </si>
  <si>
    <t>NLC - Postage</t>
  </si>
  <si>
    <t>NLC - Comm/Alarms</t>
  </si>
  <si>
    <t>NLC - Security</t>
  </si>
  <si>
    <t>NLC - Program Licenses</t>
  </si>
  <si>
    <t>NLC - Projection Equip</t>
  </si>
  <si>
    <t>NLC - Office Supplies</t>
  </si>
  <si>
    <t>NLC - Landscape/Banner</t>
  </si>
  <si>
    <t>NLC - COGS</t>
  </si>
  <si>
    <t>NLC - Heating Fuel</t>
  </si>
  <si>
    <t>NLC - Electricity</t>
  </si>
  <si>
    <t>NLC Equip &amp; Show Repl</t>
  </si>
  <si>
    <t>Youth Crime Prev Fund</t>
  </si>
  <si>
    <t>Funding Rec'd - Green</t>
  </si>
  <si>
    <t>Rec. Dep't Spec Events</t>
  </si>
  <si>
    <t>Rec. Dep't Misc</t>
  </si>
  <si>
    <t>Rec. Dep't Monthly Rent</t>
  </si>
  <si>
    <t>Rec Dep't Equip Rental</t>
  </si>
  <si>
    <t>Rec. Dep't Canada Day</t>
  </si>
  <si>
    <t>Rec. Dep't Arts in Park</t>
  </si>
  <si>
    <t>Rec. Dep't CTTS</t>
  </si>
  <si>
    <t>Rec. Dep't Ext Programs</t>
  </si>
  <si>
    <t>Swimming Pool - Rev</t>
  </si>
  <si>
    <t>Pool - Stud Funding Recd</t>
  </si>
  <si>
    <t>Arena Revenue</t>
  </si>
  <si>
    <t>Arena - Hockey Assessm</t>
  </si>
  <si>
    <t>Curling Lounge - Rev</t>
  </si>
  <si>
    <t>Wye Lake Cabin - Rev</t>
  </si>
  <si>
    <t>Centennial Hall - Rental</t>
  </si>
  <si>
    <t>Pop Machine - Rev</t>
  </si>
  <si>
    <t>Bowling Revenue</t>
  </si>
  <si>
    <t>Upper Mez - Rev</t>
  </si>
  <si>
    <t>Squash Court - Rev</t>
  </si>
  <si>
    <t>Weight Room - Rev</t>
  </si>
  <si>
    <t>Sauna/Showers - Rev</t>
  </si>
  <si>
    <t>Youth Crime Prev - OT</t>
  </si>
  <si>
    <t>Youth Crime Prev Wages</t>
  </si>
  <si>
    <t>Youth Crime - Benefits</t>
  </si>
  <si>
    <t>Youth Crime - Prog Cost</t>
  </si>
  <si>
    <t>Rec Plex - O/M</t>
  </si>
  <si>
    <t>Rec Dep't - Salary/Wage</t>
  </si>
  <si>
    <t>Rec Dep't - Overtime</t>
  </si>
  <si>
    <t>Rec Dep't - Benefits</t>
  </si>
  <si>
    <t>Rec Dep't - Health/Safety</t>
  </si>
  <si>
    <t>Rec Dep't - Postage/Adv</t>
  </si>
  <si>
    <t>Rec Dep't - Freight</t>
  </si>
  <si>
    <t>Rec Dept- Travel/Train</t>
  </si>
  <si>
    <t>Rec Dep't - Comm/Alarm</t>
  </si>
  <si>
    <t>Rec Dep't - External Pr</t>
  </si>
  <si>
    <t>Rec Dep't - Spec Events</t>
  </si>
  <si>
    <t>Rec Dep't Discovery</t>
  </si>
  <si>
    <t>Rec Dep't - Canada Day</t>
  </si>
  <si>
    <t>Rec Dep't Arts in Park</t>
  </si>
  <si>
    <t>Rec Dep't Computers</t>
  </si>
  <si>
    <t>Rec Dep't Office Supplies</t>
  </si>
  <si>
    <t>Rec Dep't - Photocopier</t>
  </si>
  <si>
    <t>Rec Plex - Clothing Allow</t>
  </si>
  <si>
    <t>Unit 80 - Boom Lift</t>
  </si>
  <si>
    <t>Rec Dep't Small Tools</t>
  </si>
  <si>
    <t>Recplex - Janitorial Supp</t>
  </si>
  <si>
    <t>Recplex - Heating Exp</t>
  </si>
  <si>
    <t>Recplex - Electricity</t>
  </si>
  <si>
    <t>Pool - Salary/Wages</t>
  </si>
  <si>
    <t>Pool - Overtime</t>
  </si>
  <si>
    <t>Pool - Benefits</t>
  </si>
  <si>
    <t>Pool - Travel/Training</t>
  </si>
  <si>
    <t>Pool - Freight</t>
  </si>
  <si>
    <t>Pool - Comm/Alarms</t>
  </si>
  <si>
    <t>Pool - O/M</t>
  </si>
  <si>
    <t>Pool - Heating Exp</t>
  </si>
  <si>
    <t>Waterslide - O/M</t>
  </si>
  <si>
    <t>Arena - Freight</t>
  </si>
  <si>
    <t>Arena - Ice Plant Repairs</t>
  </si>
  <si>
    <t>Arena - Ice Plant Operati</t>
  </si>
  <si>
    <t>Arena - O/M</t>
  </si>
  <si>
    <t>Parks - Spring Cleanup</t>
  </si>
  <si>
    <t>Unit 57 - Parks 93 Pickup</t>
  </si>
  <si>
    <t>Unit 60 - '94 Flat Deck</t>
  </si>
  <si>
    <t>Unit 61 - 94 PTL Box Trlr</t>
  </si>
  <si>
    <t>Unit 74 - 2000 GMC Pickup</t>
  </si>
  <si>
    <t>Unit 84 - Rec Supvisr Trk</t>
  </si>
  <si>
    <t>Unit 86 - JD Mower</t>
  </si>
  <si>
    <t>Unit 87 - Utility Trailer</t>
  </si>
  <si>
    <t>Unit 92 - 2016 F250</t>
  </si>
  <si>
    <t>Parks - O/M</t>
  </si>
  <si>
    <t>Parks - Flowers - O/M</t>
  </si>
  <si>
    <t>Parks - Electricity</t>
  </si>
  <si>
    <t>Wye Lake Cabin - Comm</t>
  </si>
  <si>
    <t>Wye Lake Cabin - O/M</t>
  </si>
  <si>
    <t>Wye Lake Cabin - Propane</t>
  </si>
  <si>
    <t>Wye Lake Cabin - Electric</t>
  </si>
  <si>
    <t>Ball Diamonds - O/M</t>
  </si>
  <si>
    <t>Ball Diamonds - Electric</t>
  </si>
  <si>
    <t>Flag Shop - Flags</t>
  </si>
  <si>
    <t>Wye Lake Park - O/M</t>
  </si>
  <si>
    <t>Ski Chalet - Comm/Alrms</t>
  </si>
  <si>
    <t>Ski Chalet - O/M</t>
  </si>
  <si>
    <t>Sign Post Forest - O/M</t>
  </si>
  <si>
    <t>Skateboard Park - O/M</t>
  </si>
  <si>
    <t>Centennial Hall - Comm</t>
  </si>
  <si>
    <t>Centennial Hall - O/M</t>
  </si>
  <si>
    <t>CH - Kitchen Propane</t>
  </si>
  <si>
    <t>Arts &amp; Crafts - O/M</t>
  </si>
  <si>
    <t>Pop Machine - COGS</t>
  </si>
  <si>
    <t>Mezzanine - O/M</t>
  </si>
  <si>
    <t>Bowling - O/M</t>
  </si>
  <si>
    <t>Concession - O/M</t>
  </si>
  <si>
    <t>Drop in Center - O/M</t>
  </si>
  <si>
    <t>Weight Room - O/M</t>
  </si>
  <si>
    <t>Saunas/Showers - O/M</t>
  </si>
  <si>
    <t>Waterslide - Electricity</t>
  </si>
  <si>
    <t>Curling - Comm/Alarms</t>
  </si>
  <si>
    <t>Squash Court - O/M</t>
  </si>
  <si>
    <t>Squash Court - Equip</t>
  </si>
  <si>
    <t>Unit 59 - Parks J. Deere</t>
  </si>
  <si>
    <t>Solid Waste Tipping Fees</t>
  </si>
  <si>
    <t>Solid Waste - Salary/Wgs</t>
  </si>
  <si>
    <t>Solid Waste - Overtime</t>
  </si>
  <si>
    <t>Solid Waste - Benefits</t>
  </si>
  <si>
    <t>Solid Waste - Disp Site</t>
  </si>
  <si>
    <t>Unit 76 - 2001 F150</t>
  </si>
  <si>
    <t>Unit 90 - 2011 JD Excav</t>
  </si>
  <si>
    <t>Unit 93 - Ford Gbge Truck</t>
  </si>
  <si>
    <t>Solid Waste - O/M</t>
  </si>
  <si>
    <t>2018 Actuals</t>
  </si>
  <si>
    <t>Solid Waste</t>
  </si>
  <si>
    <t>NLC - Rentals</t>
  </si>
  <si>
    <t>Recycling Depot</t>
  </si>
  <si>
    <t>Recycling Handling &amp; Serv</t>
  </si>
  <si>
    <t>Recycling - YTG Oper Allow</t>
  </si>
  <si>
    <t>Recycling - Misc</t>
  </si>
  <si>
    <t>Rec. Depot - Salary/Wages</t>
  </si>
  <si>
    <t>Recycling - Overtime</t>
  </si>
  <si>
    <t>Recycling - Benefits</t>
  </si>
  <si>
    <t>Recycling - Travel/Training</t>
  </si>
  <si>
    <t>Recycling - Health &amp; Safety</t>
  </si>
  <si>
    <t>Recycling - Freight</t>
  </si>
  <si>
    <t>Recycling - Postage</t>
  </si>
  <si>
    <t>Recycling - Comm/Alarms</t>
  </si>
  <si>
    <t>Recycling - Bldg O/M</t>
  </si>
  <si>
    <t>Recycling - Operations</t>
  </si>
  <si>
    <t>Recycling - Propane</t>
  </si>
  <si>
    <t>Recycling - Electricity</t>
  </si>
  <si>
    <t>Total Difference</t>
  </si>
  <si>
    <t>YTG - Landfill Funding</t>
  </si>
  <si>
    <t>District Heat Revenue</t>
  </si>
  <si>
    <t>Trsf Equip Reserve</t>
  </si>
  <si>
    <t>Recycling - CTTS</t>
  </si>
  <si>
    <t>NLC - Program Grants</t>
  </si>
  <si>
    <t>Bylaw Fines</t>
  </si>
  <si>
    <t>Bylaw - Salary/Wages</t>
  </si>
  <si>
    <t>Environmental Standby</t>
  </si>
  <si>
    <t>Environmental Stby Ben</t>
  </si>
  <si>
    <t>NLC - Education Show</t>
  </si>
  <si>
    <t>Admin - Annual Travel Al</t>
  </si>
  <si>
    <t>Solid Waste - Travel Allow</t>
  </si>
  <si>
    <t>Recycling - Annual Travel</t>
  </si>
  <si>
    <t>PW - Annual Travel Allowance</t>
  </si>
  <si>
    <t>FD - Annual Travel Allowance</t>
  </si>
  <si>
    <t>Water - Annual Travel</t>
  </si>
  <si>
    <t>2019 Actuals</t>
  </si>
  <si>
    <t>2023 Projection</t>
  </si>
  <si>
    <t>2018 Totals</t>
  </si>
  <si>
    <t>Concession</t>
  </si>
  <si>
    <t>Unit 34 - 2020 Cat 140-13A Grader</t>
  </si>
  <si>
    <t>Parks/Playground - Frieght</t>
  </si>
  <si>
    <t>Curling - O/M</t>
  </si>
  <si>
    <t>Unit 15 - 930 Cat Loader</t>
  </si>
  <si>
    <t>Water- Salary/Wages</t>
  </si>
  <si>
    <t>Rec Dept - Big Toy Revenue</t>
  </si>
  <si>
    <t>RecPlex - Passes</t>
  </si>
  <si>
    <t>Admin - United Way Funding Exp</t>
  </si>
  <si>
    <t>NLC - O/M</t>
  </si>
  <si>
    <t>Rec Dep't - Annual Travel</t>
  </si>
  <si>
    <t>Curling - Ice Plant Operation</t>
  </si>
  <si>
    <t>Admin - Advertising Funding</t>
  </si>
  <si>
    <t>Solid Waste - Misc</t>
  </si>
  <si>
    <t>2017 Actuals</t>
  </si>
  <si>
    <t>2017Actuals</t>
  </si>
  <si>
    <t>2020 Actuals</t>
  </si>
  <si>
    <t>Unit 85 - Service Vehicle</t>
  </si>
  <si>
    <t>Environmental - Misc</t>
  </si>
  <si>
    <t>Unit 94 - Dodge Pickup</t>
  </si>
  <si>
    <t>Water Meters - COGS</t>
  </si>
  <si>
    <t>Unit 35 - 2020 Wood Chipper</t>
  </si>
  <si>
    <t>Unit 44 - Ford Service Truck (2020)</t>
  </si>
  <si>
    <t>Unit 45 - Case Skid Steer (2020)</t>
  </si>
  <si>
    <t>Unit 47 - 2021 Plow Truck</t>
  </si>
  <si>
    <t>CTTS - Water</t>
  </si>
  <si>
    <t>Unit 55 - Packer 90</t>
  </si>
  <si>
    <t>NLC - Gift Shop</t>
  </si>
  <si>
    <t>NLC - Movies</t>
  </si>
  <si>
    <t>NLC Annual Travel</t>
  </si>
  <si>
    <t>NLC - Student Wages</t>
  </si>
  <si>
    <t>Rec Dept Summer Staff</t>
  </si>
  <si>
    <t>Rec Dept Summer Staff Ben</t>
  </si>
  <si>
    <t>The amount in 2021 is an auditor entry for landfill liability</t>
  </si>
  <si>
    <t>Repay CMG Overpayment</t>
  </si>
  <si>
    <t>NLC - Monthly Rentals</t>
  </si>
  <si>
    <t>NLC - CTTS</t>
  </si>
  <si>
    <t>NLC - Special Events</t>
  </si>
  <si>
    <t>Unit 75 - Case Loader</t>
  </si>
  <si>
    <t>Recycling - Seasonal</t>
  </si>
  <si>
    <t>Unit 53 - Zamboni Power Edger</t>
  </si>
  <si>
    <t>Unit 54 - Zamboni 525 (2013)</t>
  </si>
  <si>
    <t>Unit 42 - Kubota Mower</t>
  </si>
  <si>
    <t>Arena - Salary/Wages</t>
  </si>
  <si>
    <t>Curling - Salary/Wages</t>
  </si>
  <si>
    <t>Ski Chalet - Salary/Wages</t>
  </si>
  <si>
    <t>Ski Chalet - Heating Expense</t>
  </si>
  <si>
    <t>Solid Waste - Clothing Allow</t>
  </si>
  <si>
    <t>Recycling - Clothing Allowance</t>
  </si>
  <si>
    <t>Solid Waste - Hlth &amp; Safety</t>
  </si>
  <si>
    <t>NLC - Health &amp; Safety</t>
  </si>
  <si>
    <t>Fire Dept. - Health &amp; Safety</t>
  </si>
  <si>
    <t>Water - Clothing Allow</t>
  </si>
  <si>
    <t>Water - Health &amp; Safety</t>
  </si>
  <si>
    <t>Solid Waste - Trav/Training</t>
  </si>
  <si>
    <t>Solid Waste - Monitoring</t>
  </si>
  <si>
    <t xml:space="preserve">Sewer - Monitoring </t>
  </si>
  <si>
    <t>Water Plant - O&amp;M</t>
  </si>
  <si>
    <t>Pumphouse O/M Combined</t>
  </si>
  <si>
    <t>Water - Comm/Alarms</t>
  </si>
  <si>
    <t>Waterplant - Heating</t>
  </si>
  <si>
    <t>Waterplant - Electricity</t>
  </si>
  <si>
    <t>Solid Waste - Fines</t>
  </si>
  <si>
    <t>Parks Breakdown for Recreation Costs</t>
  </si>
  <si>
    <t>All Other Recreation Costs</t>
  </si>
  <si>
    <t>2022 Approved Budget</t>
  </si>
  <si>
    <t>2021 Actuals</t>
  </si>
  <si>
    <t>2023 Projections</t>
  </si>
  <si>
    <t>2022 YTD</t>
  </si>
  <si>
    <t>5 Yr Avg (2017 - 2021 Actuals)</t>
  </si>
  <si>
    <t>5 YR Avg (2017 - 2021 Actuals)</t>
  </si>
  <si>
    <t xml:space="preserve">2022 YTD </t>
  </si>
  <si>
    <t>Unit 48 - Cyclone Flail Mower</t>
  </si>
  <si>
    <t>Unit 71 - Flail Mower</t>
  </si>
  <si>
    <t>Bylaw Budget</t>
  </si>
  <si>
    <t>Bylaw - Overtime</t>
  </si>
  <si>
    <t>Bylaw - Misc/Communications</t>
  </si>
  <si>
    <t>Curling Fees</t>
  </si>
  <si>
    <t>YTG Misc Funding - General</t>
  </si>
  <si>
    <t>Recylcing - Student Funding</t>
  </si>
  <si>
    <t>Unit 33 - 2021 Ford F150</t>
  </si>
  <si>
    <t>Unit 29 - 2021 F150</t>
  </si>
  <si>
    <t>Unit 50 - 2021 Gooseneck Trailer</t>
  </si>
  <si>
    <t>Unit 56 - 2021 Cat 305E2 Excavator</t>
  </si>
  <si>
    <t>Unit 67 - 2021 Flush Truck</t>
  </si>
  <si>
    <t>Storm Sewer Maintenance</t>
  </si>
  <si>
    <t>PW Bldgs Maint - O/M</t>
  </si>
  <si>
    <t>Misc Permits</t>
  </si>
  <si>
    <t>Animal Control Misc</t>
  </si>
  <si>
    <t>Bylaw - Health and Safety</t>
  </si>
  <si>
    <t>O/M Bylaw</t>
  </si>
  <si>
    <t>NLC - Food and Drink</t>
  </si>
  <si>
    <t>Parks/ Playground - Wages</t>
  </si>
  <si>
    <t>Parks/Playground - OT</t>
  </si>
  <si>
    <t>Parks/Playground - Benefits</t>
  </si>
  <si>
    <t>Wifi Revenue</t>
  </si>
  <si>
    <t>Rental - Rec Dept Ski Chalet</t>
  </si>
  <si>
    <t>Parks/Play Summer Stud Wages</t>
  </si>
  <si>
    <t>Parks/Play Summer Stud Ben</t>
  </si>
  <si>
    <t>Arena - Benefits</t>
  </si>
  <si>
    <t>Trails - O/M</t>
  </si>
  <si>
    <t>Unit 46 - Bradco Mower</t>
  </si>
  <si>
    <t>Unit 97 - 2022 Ford F150</t>
  </si>
  <si>
    <t>Curling - Benefits</t>
  </si>
  <si>
    <t>Unit 96 - 2022 Kabota</t>
  </si>
  <si>
    <t>NLC - Special Projects</t>
  </si>
  <si>
    <t>Fire Hall - Heating Fuel</t>
  </si>
  <si>
    <t>Income</t>
  </si>
  <si>
    <t>Administration</t>
  </si>
  <si>
    <t>Recycling</t>
  </si>
  <si>
    <t>Fire Dept</t>
  </si>
  <si>
    <t>Bylaw</t>
  </si>
  <si>
    <t xml:space="preserve">Water </t>
  </si>
  <si>
    <t>Parks</t>
  </si>
  <si>
    <t>Recreation</t>
  </si>
  <si>
    <t>Unit 62 - 2022 Kenworth T880</t>
  </si>
  <si>
    <t>MSB Propane - 50%</t>
  </si>
  <si>
    <t>Fire Hall MSB 50%- Propane</t>
  </si>
  <si>
    <t>Fire Hall MSB 50% - Electricity</t>
  </si>
  <si>
    <t>Bylaw - Benefits</t>
  </si>
  <si>
    <t>PW - Centennial Shop Propane</t>
  </si>
  <si>
    <t>Difference</t>
  </si>
  <si>
    <t>Unit 98 - 2022 Ford F150</t>
  </si>
  <si>
    <t>Water - Misc</t>
  </si>
  <si>
    <t>Parks/Play Summer Student</t>
  </si>
  <si>
    <t>Parks/Play Student Ben</t>
  </si>
  <si>
    <t>Rec Dep't - Memberships/Sub</t>
  </si>
  <si>
    <t>MSB Building Electricity (50%)</t>
  </si>
  <si>
    <t>Transfer to Capital</t>
  </si>
  <si>
    <t>-</t>
  </si>
  <si>
    <t>Council - Partner Initiatives</t>
  </si>
  <si>
    <t>Council - Community Partner Initiatives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</si>
</sst>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2" borderId="2" applyNumberFormat="0" applyAlignment="0" applyProtection="0"/>
    <xf numFmtId="0" fontId="8" fillId="3" borderId="2" applyNumberFormat="0" applyAlignment="0" applyProtection="0"/>
  </cellStyleXfs>
  <cellXfs count="74">
    <xf numFmtId="0" fontId="0" fillId="0" borderId="0" xfId="0"/>
    <xf numFmtId="0" fontId="4" fillId="0" borderId="0" xfId="0" applyFont="1"/>
    <xf numFmtId="0" fontId="5" fillId="0" borderId="0" xfId="0" applyFont="1"/>
    <xf numFmtId="44" fontId="0" fillId="0" borderId="0" xfId="0" applyNumberFormat="1"/>
    <xf numFmtId="0" fontId="3" fillId="0" borderId="1" xfId="0" applyFont="1" applyBorder="1"/>
    <xf numFmtId="44" fontId="3" fillId="0" borderId="1" xfId="0" applyNumberFormat="1" applyFont="1" applyBorder="1"/>
    <xf numFmtId="0" fontId="9" fillId="0" borderId="0" xfId="0" applyFont="1"/>
    <xf numFmtId="44" fontId="0" fillId="0" borderId="1" xfId="0" applyNumberFormat="1" applyBorder="1"/>
    <xf numFmtId="0" fontId="5" fillId="0" borderId="3" xfId="0" applyFont="1" applyBorder="1" applyAlignment="1">
      <alignment horizontal="center"/>
    </xf>
    <xf numFmtId="0" fontId="10" fillId="0" borderId="3" xfId="3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0" applyFont="1" applyBorder="1"/>
    <xf numFmtId="44" fontId="5" fillId="0" borderId="7" xfId="0" applyNumberFormat="1" applyFont="1" applyBorder="1"/>
    <xf numFmtId="44" fontId="5" fillId="0" borderId="8" xfId="0" applyNumberFormat="1" applyFont="1" applyBorder="1"/>
    <xf numFmtId="44" fontId="0" fillId="4" borderId="0" xfId="1" applyFont="1" applyFill="1"/>
    <xf numFmtId="44" fontId="0" fillId="4" borderId="0" xfId="0" applyNumberFormat="1" applyFill="1"/>
    <xf numFmtId="44" fontId="0" fillId="4" borderId="1" xfId="1" applyFont="1" applyFill="1" applyBorder="1"/>
    <xf numFmtId="0" fontId="0" fillId="4" borderId="0" xfId="0" applyFill="1"/>
    <xf numFmtId="44" fontId="0" fillId="4" borderId="0" xfId="1" applyFont="1" applyFill="1" applyBorder="1" applyAlignment="1">
      <alignment horizontal="center"/>
    </xf>
    <xf numFmtId="44" fontId="0" fillId="4" borderId="1" xfId="0" applyNumberFormat="1" applyFill="1" applyBorder="1"/>
    <xf numFmtId="44" fontId="0" fillId="4" borderId="0" xfId="1" applyFont="1" applyFill="1" applyBorder="1"/>
    <xf numFmtId="44" fontId="0" fillId="4" borderId="5" xfId="1" applyFont="1" applyFill="1" applyBorder="1"/>
    <xf numFmtId="44" fontId="3" fillId="4" borderId="1" xfId="0" applyNumberFormat="1" applyFont="1" applyFill="1" applyBorder="1"/>
    <xf numFmtId="44" fontId="3" fillId="4" borderId="1" xfId="1" applyFont="1" applyFill="1" applyBorder="1"/>
    <xf numFmtId="44" fontId="6" fillId="4" borderId="0" xfId="2" applyNumberFormat="1" applyFont="1" applyFill="1" applyBorder="1"/>
    <xf numFmtId="44" fontId="6" fillId="4" borderId="1" xfId="2" applyNumberFormat="1" applyFont="1" applyFill="1" applyBorder="1"/>
    <xf numFmtId="0" fontId="0" fillId="5" borderId="0" xfId="0" applyFill="1"/>
    <xf numFmtId="44" fontId="0" fillId="5" borderId="0" xfId="0" applyNumberForma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9" xfId="0" applyNumberFormat="1" applyBorder="1"/>
    <xf numFmtId="44" fontId="6" fillId="4" borderId="0" xfId="1" applyFont="1" applyFill="1" applyBorder="1"/>
    <xf numFmtId="0" fontId="0" fillId="0" borderId="4" xfId="0" applyBorder="1"/>
    <xf numFmtId="0" fontId="5" fillId="0" borderId="4" xfId="0" applyFont="1" applyBorder="1"/>
    <xf numFmtId="0" fontId="5" fillId="0" borderId="6" xfId="0" applyFont="1" applyBorder="1" applyAlignment="1">
      <alignment horizontal="center"/>
    </xf>
    <xf numFmtId="44" fontId="0" fillId="6" borderId="0" xfId="0" applyNumberFormat="1" applyFill="1"/>
    <xf numFmtId="44" fontId="0" fillId="6" borderId="1" xfId="0" applyNumberFormat="1" applyFill="1" applyBorder="1"/>
    <xf numFmtId="44" fontId="0" fillId="5" borderId="0" xfId="1" applyFont="1" applyFill="1"/>
    <xf numFmtId="44" fontId="3" fillId="5" borderId="1" xfId="1" applyFont="1" applyFill="1" applyBorder="1"/>
    <xf numFmtId="164" fontId="0" fillId="5" borderId="0" xfId="0" applyNumberFormat="1" applyFill="1"/>
    <xf numFmtId="44" fontId="0" fillId="5" borderId="0" xfId="1" applyFont="1" applyFill="1" applyBorder="1" applyAlignment="1">
      <alignment horizontal="center"/>
    </xf>
    <xf numFmtId="44" fontId="0" fillId="7" borderId="1" xfId="1" applyFont="1" applyFill="1" applyBorder="1"/>
    <xf numFmtId="44" fontId="0" fillId="8" borderId="7" xfId="0" applyNumberFormat="1" applyFill="1" applyBorder="1"/>
    <xf numFmtId="0" fontId="10" fillId="0" borderId="0" xfId="3" applyFont="1" applyFill="1" applyBorder="1" applyAlignment="1">
      <alignment horizontal="center"/>
    </xf>
    <xf numFmtId="0" fontId="11" fillId="0" borderId="0" xfId="0" applyFont="1"/>
    <xf numFmtId="0" fontId="0" fillId="0" borderId="1" xfId="0" applyBorder="1"/>
    <xf numFmtId="0" fontId="12" fillId="0" borderId="0" xfId="0" applyFont="1"/>
    <xf numFmtId="0" fontId="3" fillId="0" borderId="1" xfId="0" applyFont="1" applyBorder="1" applyAlignment="1">
      <alignment horizontal="center"/>
    </xf>
    <xf numFmtId="44" fontId="0" fillId="0" borderId="0" xfId="1" applyFont="1" applyFill="1"/>
    <xf numFmtId="44" fontId="0" fillId="0" borderId="4" xfId="1" applyFont="1" applyFill="1" applyBorder="1"/>
    <xf numFmtId="44" fontId="6" fillId="4" borderId="0" xfId="0" applyNumberFormat="1" applyFont="1" applyFill="1"/>
    <xf numFmtId="44" fontId="3" fillId="0" borderId="3" xfId="0" applyNumberFormat="1" applyFont="1" applyBorder="1" applyAlignment="1">
      <alignment horizontal="center"/>
    </xf>
    <xf numFmtId="44" fontId="2" fillId="4" borderId="0" xfId="0" applyNumberFormat="1" applyFont="1" applyFill="1"/>
    <xf numFmtId="0" fontId="3" fillId="0" borderId="3" xfId="0" applyFont="1" applyBorder="1"/>
    <xf numFmtId="0" fontId="3" fillId="0" borderId="0" xfId="0" applyFont="1"/>
    <xf numFmtId="44" fontId="0" fillId="0" borderId="1" xfId="1" applyFont="1" applyFill="1" applyBorder="1"/>
    <xf numFmtId="164" fontId="3" fillId="0" borderId="1" xfId="0" applyNumberFormat="1" applyFont="1" applyBorder="1"/>
    <xf numFmtId="44" fontId="0" fillId="5" borderId="4" xfId="1" applyFont="1" applyFill="1" applyBorder="1"/>
    <xf numFmtId="44" fontId="0" fillId="9" borderId="1" xfId="1" applyFont="1" applyFill="1" applyBorder="1"/>
    <xf numFmtId="44" fontId="3" fillId="9" borderId="1" xfId="1" applyFont="1" applyFill="1" applyBorder="1"/>
    <xf numFmtId="44" fontId="0" fillId="9" borderId="0" xfId="1" applyFont="1" applyFill="1"/>
    <xf numFmtId="44" fontId="3" fillId="0" borderId="1" xfId="1" applyFont="1" applyBorder="1"/>
    <xf numFmtId="44" fontId="0" fillId="9" borderId="0" xfId="1" applyFont="1" applyFill="1" applyAlignment="1">
      <alignment horizontal="left"/>
    </xf>
    <xf numFmtId="44" fontId="0" fillId="0" borderId="1" xfId="1" applyFont="1" applyBorder="1"/>
    <xf numFmtId="0" fontId="9" fillId="0" borderId="3" xfId="0" applyFont="1" applyBorder="1"/>
    <xf numFmtId="0" fontId="0" fillId="0" borderId="3" xfId="0" applyBorder="1"/>
    <xf numFmtId="0" fontId="0" fillId="0" borderId="7" xfId="0" applyBorder="1"/>
    <xf numFmtId="44" fontId="0" fillId="0" borderId="7" xfId="0" applyNumberForma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4" fontId="0" fillId="0" borderId="0" xfId="1" applyFont="1" applyBorder="1" applyAlignment="1">
      <alignment horizontal="right"/>
    </xf>
    <xf numFmtId="0" fontId="0" fillId="10" borderId="0" xfId="0" applyFill="1"/>
    <xf numFmtId="0" fontId="0" fillId="0" borderId="0" xfId="0" applyFill="1"/>
  </cellXfs>
  <cellStyles count="4">
    <cellStyle name="Calculation" xfId="3" builtinId="22"/>
    <cellStyle name="Currency" xfId="1" builtinId="4"/>
    <cellStyle name="Input" xfId="2" builtinId="20"/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3733A-00B9-4F67-8A90-DD968F0090E9}">
  <sheetPr>
    <pageSetUpPr fitToPage="1"/>
  </sheetPr>
  <dimension ref="A1:K90"/>
  <sheetViews>
    <sheetView tabSelected="1" workbookViewId="0">
      <pane xSplit="2" topLeftCell="C1" activePane="topRight" state="frozen"/>
      <selection pane="topRight" activeCell="C30" sqref="C30"/>
    </sheetView>
  </sheetViews>
  <sheetFormatPr defaultRowHeight="15" x14ac:dyDescent="0.25"/>
  <cols>
    <col min="1" max="1" width="20.140625" customWidth="1"/>
    <col min="2" max="2" width="35.85546875" customWidth="1"/>
    <col min="3" max="3" width="33.42578125" customWidth="1"/>
    <col min="4" max="5" width="25.28515625" customWidth="1"/>
    <col min="6" max="6" width="20.7109375" customWidth="1"/>
    <col min="7" max="7" width="20.42578125" customWidth="1"/>
    <col min="8" max="8" width="16.42578125" customWidth="1"/>
    <col min="9" max="9" width="16.28515625" customWidth="1"/>
    <col min="10" max="10" width="15.7109375" bestFit="1" customWidth="1"/>
    <col min="11" max="11" width="28.7109375" customWidth="1"/>
  </cols>
  <sheetData>
    <row r="1" spans="1:11" ht="21" x14ac:dyDescent="0.35">
      <c r="A1" s="1" t="s">
        <v>0</v>
      </c>
    </row>
    <row r="2" spans="1:11" ht="18.75" x14ac:dyDescent="0.3">
      <c r="A2" s="6" t="s">
        <v>1</v>
      </c>
      <c r="B2" s="2"/>
      <c r="C2" s="2"/>
      <c r="D2" s="2"/>
      <c r="E2" s="2"/>
      <c r="F2" s="2"/>
    </row>
    <row r="3" spans="1:11" ht="16.5" thickBot="1" x14ac:dyDescent="0.3">
      <c r="A3" s="8" t="s">
        <v>2</v>
      </c>
      <c r="B3" s="8" t="s">
        <v>3</v>
      </c>
      <c r="C3" s="8" t="s">
        <v>381</v>
      </c>
      <c r="D3" s="8" t="s">
        <v>448</v>
      </c>
      <c r="E3" s="8" t="s">
        <v>451</v>
      </c>
      <c r="F3" s="8" t="s">
        <v>449</v>
      </c>
      <c r="G3" s="9" t="s">
        <v>399</v>
      </c>
      <c r="H3" s="9" t="s">
        <v>380</v>
      </c>
      <c r="I3" s="8" t="s">
        <v>344</v>
      </c>
      <c r="J3" s="8" t="s">
        <v>397</v>
      </c>
      <c r="K3" s="8" t="s">
        <v>452</v>
      </c>
    </row>
    <row r="4" spans="1:11" ht="15.75" x14ac:dyDescent="0.25">
      <c r="A4" s="11"/>
      <c r="D4" s="49"/>
      <c r="E4" s="49"/>
      <c r="F4" s="29"/>
      <c r="G4" s="44"/>
      <c r="H4" s="44"/>
      <c r="I4" s="29"/>
      <c r="J4" s="29"/>
      <c r="K4" s="29"/>
    </row>
    <row r="5" spans="1:11" x14ac:dyDescent="0.25">
      <c r="A5" s="11">
        <v>1101002300</v>
      </c>
      <c r="B5" t="s">
        <v>4</v>
      </c>
      <c r="C5" s="61">
        <v>208522</v>
      </c>
      <c r="D5" s="38">
        <v>208420</v>
      </c>
      <c r="E5" s="38">
        <v>208420.23</v>
      </c>
      <c r="F5" s="16">
        <v>188673.48</v>
      </c>
      <c r="G5" s="25">
        <v>184790.38</v>
      </c>
      <c r="H5" s="25">
        <v>171779.92</v>
      </c>
      <c r="I5" s="16">
        <v>170548.65</v>
      </c>
      <c r="J5" s="15">
        <v>155834.49</v>
      </c>
      <c r="K5" s="36">
        <f>AVERAGE(F5,G5,H5,I5,J5)</f>
        <v>174325.38400000002</v>
      </c>
    </row>
    <row r="6" spans="1:11" x14ac:dyDescent="0.25">
      <c r="A6" s="11">
        <v>1101002301</v>
      </c>
      <c r="B6" t="s">
        <v>5</v>
      </c>
      <c r="C6" s="61">
        <v>25138</v>
      </c>
      <c r="D6" s="38">
        <v>25138</v>
      </c>
      <c r="E6" s="38">
        <v>25138.1</v>
      </c>
      <c r="F6" s="16">
        <v>24085.42</v>
      </c>
      <c r="G6" s="25">
        <v>24362.37</v>
      </c>
      <c r="H6" s="25">
        <v>23310.73</v>
      </c>
      <c r="I6" s="16">
        <v>23083.97</v>
      </c>
      <c r="J6" s="15">
        <v>20572.689999999999</v>
      </c>
      <c r="K6" s="36">
        <f t="shared" ref="K6:K36" si="0">AVERAGE(F6,G6,H6,I6,J6)</f>
        <v>23083.036</v>
      </c>
    </row>
    <row r="7" spans="1:11" x14ac:dyDescent="0.25">
      <c r="A7" s="11">
        <v>1101002310</v>
      </c>
      <c r="B7" t="s">
        <v>6</v>
      </c>
      <c r="C7" s="61">
        <v>1033</v>
      </c>
      <c r="D7" s="38">
        <v>1033</v>
      </c>
      <c r="E7" s="38">
        <v>1032.52</v>
      </c>
      <c r="F7" s="16">
        <v>1014.02</v>
      </c>
      <c r="G7" s="25">
        <v>1014.02</v>
      </c>
      <c r="H7" s="25">
        <v>1001.48</v>
      </c>
      <c r="I7" s="16">
        <v>991.74</v>
      </c>
      <c r="J7" s="15">
        <v>837</v>
      </c>
      <c r="K7" s="36">
        <f t="shared" si="0"/>
        <v>971.65200000000004</v>
      </c>
    </row>
    <row r="8" spans="1:11" x14ac:dyDescent="0.25">
      <c r="A8" s="11">
        <v>1101002400</v>
      </c>
      <c r="B8" t="s">
        <v>7</v>
      </c>
      <c r="C8" s="61">
        <v>280790</v>
      </c>
      <c r="D8" s="38">
        <v>280791</v>
      </c>
      <c r="E8" s="38">
        <v>280789.18</v>
      </c>
      <c r="F8" s="16">
        <v>265055.83</v>
      </c>
      <c r="G8" s="25">
        <v>264845.15999999997</v>
      </c>
      <c r="H8" s="25">
        <v>254236.43</v>
      </c>
      <c r="I8" s="16">
        <v>250270.54</v>
      </c>
      <c r="J8" s="15">
        <v>213892.56</v>
      </c>
      <c r="K8" s="36">
        <f t="shared" si="0"/>
        <v>249660.10399999999</v>
      </c>
    </row>
    <row r="9" spans="1:11" x14ac:dyDescent="0.25">
      <c r="A9" s="11">
        <v>1101005100</v>
      </c>
      <c r="B9" t="s">
        <v>8</v>
      </c>
      <c r="C9" s="61">
        <v>15000</v>
      </c>
      <c r="D9" s="38">
        <v>10000</v>
      </c>
      <c r="E9" s="38">
        <v>20148.689999999999</v>
      </c>
      <c r="F9" s="16">
        <v>22047.59</v>
      </c>
      <c r="G9" s="25">
        <v>9696.5400000000009</v>
      </c>
      <c r="H9" s="25">
        <v>21201.02</v>
      </c>
      <c r="I9" s="16">
        <v>14763.19</v>
      </c>
      <c r="J9" s="15">
        <v>17195.14</v>
      </c>
      <c r="K9" s="36">
        <f t="shared" si="0"/>
        <v>16980.696</v>
      </c>
    </row>
    <row r="10" spans="1:11" x14ac:dyDescent="0.25">
      <c r="A10" s="11">
        <v>1101005110</v>
      </c>
      <c r="B10" t="s">
        <v>9</v>
      </c>
      <c r="C10" s="61">
        <v>500</v>
      </c>
      <c r="D10" s="38">
        <v>2000</v>
      </c>
      <c r="E10" s="38">
        <v>1353.08</v>
      </c>
      <c r="F10" s="51">
        <v>494.03</v>
      </c>
      <c r="G10" s="25">
        <v>2677.14</v>
      </c>
      <c r="H10" s="25">
        <v>1002</v>
      </c>
      <c r="I10" s="16">
        <v>367.39</v>
      </c>
      <c r="J10" s="15">
        <v>5001.03</v>
      </c>
      <c r="K10" s="36">
        <f t="shared" si="0"/>
        <v>1908.318</v>
      </c>
    </row>
    <row r="11" spans="1:11" x14ac:dyDescent="0.25">
      <c r="A11" s="11">
        <v>1101005500</v>
      </c>
      <c r="B11" t="s">
        <v>10</v>
      </c>
      <c r="C11" s="61">
        <v>32500</v>
      </c>
      <c r="D11" s="38">
        <v>11000</v>
      </c>
      <c r="E11" s="38">
        <v>29455.15</v>
      </c>
      <c r="F11" s="16">
        <v>6347.01</v>
      </c>
      <c r="G11" s="25">
        <v>11274.67</v>
      </c>
      <c r="H11" s="25">
        <v>26399.45</v>
      </c>
      <c r="I11" s="16">
        <v>11120.88</v>
      </c>
      <c r="J11" s="15">
        <v>727.36</v>
      </c>
      <c r="K11" s="36">
        <f t="shared" si="0"/>
        <v>11173.874</v>
      </c>
    </row>
    <row r="12" spans="1:11" x14ac:dyDescent="0.25">
      <c r="A12" s="11">
        <v>1101005501</v>
      </c>
      <c r="B12" t="s">
        <v>11</v>
      </c>
      <c r="C12" s="61">
        <v>12000</v>
      </c>
      <c r="D12" s="38">
        <v>12000</v>
      </c>
      <c r="E12" s="38">
        <v>4105.2700000000004</v>
      </c>
      <c r="F12" s="16">
        <v>3359.25</v>
      </c>
      <c r="G12" s="25">
        <v>12415.64</v>
      </c>
      <c r="H12" s="25">
        <v>18623.28</v>
      </c>
      <c r="I12" s="16">
        <v>14179.26</v>
      </c>
      <c r="J12" s="15">
        <v>6851.6</v>
      </c>
      <c r="K12" s="36">
        <f t="shared" si="0"/>
        <v>11085.806</v>
      </c>
    </row>
    <row r="13" spans="1:11" x14ac:dyDescent="0.25">
      <c r="A13" s="11">
        <v>1101008450</v>
      </c>
      <c r="B13" t="s">
        <v>461</v>
      </c>
      <c r="C13" s="61">
        <v>45000</v>
      </c>
      <c r="D13" s="38">
        <v>0</v>
      </c>
      <c r="E13" s="38">
        <v>42796.83</v>
      </c>
      <c r="F13" s="16">
        <v>0</v>
      </c>
      <c r="G13" s="25">
        <v>0</v>
      </c>
      <c r="H13" s="25">
        <v>0</v>
      </c>
      <c r="I13" s="16">
        <v>0</v>
      </c>
      <c r="J13" s="15">
        <v>0</v>
      </c>
      <c r="K13" s="36">
        <f t="shared" si="0"/>
        <v>0</v>
      </c>
    </row>
    <row r="14" spans="1:11" x14ac:dyDescent="0.25">
      <c r="A14" s="11">
        <v>1101009300</v>
      </c>
      <c r="B14" s="72" t="s">
        <v>12</v>
      </c>
      <c r="C14" s="61">
        <v>182981</v>
      </c>
      <c r="D14" s="38">
        <v>159443</v>
      </c>
      <c r="E14" s="38">
        <v>0</v>
      </c>
      <c r="F14" s="53"/>
      <c r="G14" s="25">
        <v>0</v>
      </c>
      <c r="H14" s="32">
        <v>0</v>
      </c>
      <c r="I14" s="16">
        <v>0</v>
      </c>
      <c r="J14" s="15">
        <v>0</v>
      </c>
      <c r="K14" s="36">
        <f t="shared" si="0"/>
        <v>0</v>
      </c>
    </row>
    <row r="15" spans="1:11" x14ac:dyDescent="0.25">
      <c r="A15" s="11">
        <v>1101009400</v>
      </c>
      <c r="B15" t="s">
        <v>13</v>
      </c>
      <c r="C15" s="61">
        <v>2403067</v>
      </c>
      <c r="D15" s="38">
        <v>2190243</v>
      </c>
      <c r="E15" s="38">
        <v>2284493</v>
      </c>
      <c r="F15" s="16">
        <v>2248962</v>
      </c>
      <c r="G15" s="25">
        <v>2146009</v>
      </c>
      <c r="H15" s="25">
        <v>2074553</v>
      </c>
      <c r="I15" s="16">
        <v>2043784</v>
      </c>
      <c r="J15" s="15">
        <v>1976918</v>
      </c>
      <c r="K15" s="36">
        <f t="shared" si="0"/>
        <v>2098045.2000000002</v>
      </c>
    </row>
    <row r="16" spans="1:11" x14ac:dyDescent="0.25">
      <c r="A16" s="11">
        <v>1101101100</v>
      </c>
      <c r="B16" t="s">
        <v>14</v>
      </c>
      <c r="C16" s="61">
        <v>1546030</v>
      </c>
      <c r="D16" s="38">
        <v>1529899</v>
      </c>
      <c r="E16" s="38">
        <v>1557528.32</v>
      </c>
      <c r="F16" s="51">
        <v>1425936.42</v>
      </c>
      <c r="G16" s="25">
        <v>1454194.24</v>
      </c>
      <c r="H16" s="25">
        <v>1406743.16</v>
      </c>
      <c r="I16" s="16">
        <v>1379027.76</v>
      </c>
      <c r="J16" s="15">
        <v>1194631.22</v>
      </c>
      <c r="K16" s="36">
        <f t="shared" si="0"/>
        <v>1372106.56</v>
      </c>
    </row>
    <row r="17" spans="1:11" x14ac:dyDescent="0.25">
      <c r="A17" s="11">
        <v>1111008500</v>
      </c>
      <c r="B17" t="s">
        <v>15</v>
      </c>
      <c r="C17" s="61">
        <v>2000</v>
      </c>
      <c r="D17" s="38">
        <v>2000</v>
      </c>
      <c r="E17" s="38">
        <v>0</v>
      </c>
      <c r="F17" s="16">
        <v>0</v>
      </c>
      <c r="G17" s="25">
        <v>2931</v>
      </c>
      <c r="H17" s="25">
        <v>0</v>
      </c>
      <c r="I17" s="16">
        <v>0</v>
      </c>
      <c r="J17" s="15">
        <v>249</v>
      </c>
      <c r="K17" s="36">
        <f t="shared" si="0"/>
        <v>636</v>
      </c>
    </row>
    <row r="18" spans="1:11" x14ac:dyDescent="0.25">
      <c r="A18" s="11">
        <v>1112004100</v>
      </c>
      <c r="B18" t="s">
        <v>16</v>
      </c>
      <c r="C18" s="61">
        <v>500</v>
      </c>
      <c r="D18" s="38">
        <v>500</v>
      </c>
      <c r="E18" s="38">
        <v>0</v>
      </c>
      <c r="F18" s="16">
        <v>70</v>
      </c>
      <c r="G18" s="25">
        <v>500</v>
      </c>
      <c r="H18" s="25">
        <v>500</v>
      </c>
      <c r="I18" s="16">
        <v>0</v>
      </c>
      <c r="J18" s="15">
        <v>0</v>
      </c>
      <c r="K18" s="36">
        <f t="shared" si="0"/>
        <v>214</v>
      </c>
    </row>
    <row r="19" spans="1:11" x14ac:dyDescent="0.25">
      <c r="A19" s="11">
        <v>1112004110</v>
      </c>
      <c r="B19" t="s">
        <v>17</v>
      </c>
      <c r="C19" s="61">
        <v>350</v>
      </c>
      <c r="D19" s="38">
        <v>350</v>
      </c>
      <c r="E19" s="38">
        <v>475</v>
      </c>
      <c r="F19" s="16">
        <v>285</v>
      </c>
      <c r="G19" s="25">
        <v>350</v>
      </c>
      <c r="H19" s="25">
        <v>425</v>
      </c>
      <c r="I19" s="16">
        <v>425</v>
      </c>
      <c r="J19" s="15">
        <v>350</v>
      </c>
      <c r="K19" s="36">
        <f t="shared" si="0"/>
        <v>367</v>
      </c>
    </row>
    <row r="20" spans="1:11" x14ac:dyDescent="0.25">
      <c r="A20" s="11">
        <v>1112004120</v>
      </c>
      <c r="B20" t="s">
        <v>18</v>
      </c>
      <c r="C20" s="61">
        <v>0</v>
      </c>
      <c r="D20" s="38">
        <v>0</v>
      </c>
      <c r="E20" s="38">
        <v>3.33</v>
      </c>
      <c r="F20" s="16">
        <v>9</v>
      </c>
      <c r="G20" s="25">
        <v>3.5</v>
      </c>
      <c r="H20" s="25">
        <v>49.5</v>
      </c>
      <c r="I20" s="16">
        <v>47.48</v>
      </c>
      <c r="J20" s="15">
        <v>8.1</v>
      </c>
      <c r="K20" s="36">
        <f t="shared" si="0"/>
        <v>23.515999999999998</v>
      </c>
    </row>
    <row r="21" spans="1:11" x14ac:dyDescent="0.25">
      <c r="A21" s="11">
        <v>1112004131</v>
      </c>
      <c r="B21" t="s">
        <v>19</v>
      </c>
      <c r="C21" s="61">
        <v>0</v>
      </c>
      <c r="D21" s="38">
        <v>0</v>
      </c>
      <c r="E21" s="38">
        <v>0</v>
      </c>
      <c r="F21" s="51">
        <v>19076.05</v>
      </c>
      <c r="G21" s="25">
        <v>10000</v>
      </c>
      <c r="H21" s="25">
        <v>0</v>
      </c>
      <c r="I21" s="16">
        <v>0</v>
      </c>
      <c r="J21" s="15">
        <v>0</v>
      </c>
      <c r="K21" s="36">
        <f t="shared" si="0"/>
        <v>5815.21</v>
      </c>
    </row>
    <row r="22" spans="1:11" x14ac:dyDescent="0.25">
      <c r="A22" s="11">
        <v>1112004910</v>
      </c>
      <c r="B22" t="s">
        <v>20</v>
      </c>
      <c r="C22" s="61">
        <v>200</v>
      </c>
      <c r="D22" s="38">
        <v>200</v>
      </c>
      <c r="E22" s="38">
        <v>109.87</v>
      </c>
      <c r="F22" s="16">
        <v>253.71</v>
      </c>
      <c r="G22" s="25">
        <v>3801.81</v>
      </c>
      <c r="H22" s="25">
        <v>299.49</v>
      </c>
      <c r="I22" s="16">
        <v>273.5</v>
      </c>
      <c r="J22" s="15">
        <v>716.51</v>
      </c>
      <c r="K22" s="36">
        <f t="shared" si="0"/>
        <v>1069.0040000000001</v>
      </c>
    </row>
    <row r="23" spans="1:11" x14ac:dyDescent="0.25">
      <c r="A23" s="11">
        <v>1112005100</v>
      </c>
      <c r="B23" t="s">
        <v>21</v>
      </c>
      <c r="C23" s="61">
        <v>5500</v>
      </c>
      <c r="D23" s="38">
        <v>4000</v>
      </c>
      <c r="E23" s="38">
        <v>6863.65</v>
      </c>
      <c r="F23" s="16">
        <v>6605.48</v>
      </c>
      <c r="G23" s="25">
        <v>2504.69</v>
      </c>
      <c r="H23" s="25">
        <v>914.96</v>
      </c>
      <c r="I23" s="16">
        <v>11567.1</v>
      </c>
      <c r="J23" s="15">
        <v>116.9</v>
      </c>
      <c r="K23" s="36">
        <f t="shared" si="0"/>
        <v>4341.8260000000009</v>
      </c>
    </row>
    <row r="24" spans="1:11" x14ac:dyDescent="0.25">
      <c r="A24" s="11">
        <v>1112005200</v>
      </c>
      <c r="B24" t="s">
        <v>22</v>
      </c>
      <c r="C24" s="61">
        <v>15000</v>
      </c>
      <c r="D24" s="38">
        <v>14000</v>
      </c>
      <c r="E24" s="38">
        <v>14610</v>
      </c>
      <c r="F24" s="16">
        <v>15100</v>
      </c>
      <c r="G24" s="25">
        <v>13255</v>
      </c>
      <c r="H24" s="25">
        <v>12422.5</v>
      </c>
      <c r="I24" s="16">
        <v>17139</v>
      </c>
      <c r="J24" s="15">
        <v>11859.5</v>
      </c>
      <c r="K24" s="36">
        <f t="shared" si="0"/>
        <v>13955.2</v>
      </c>
    </row>
    <row r="25" spans="1:11" x14ac:dyDescent="0.25">
      <c r="A25" s="11">
        <v>1112005220</v>
      </c>
      <c r="B25" t="s">
        <v>23</v>
      </c>
      <c r="C25" s="61">
        <v>500</v>
      </c>
      <c r="D25" s="38">
        <v>900</v>
      </c>
      <c r="E25" s="38">
        <v>98.17</v>
      </c>
      <c r="F25" s="51">
        <v>993.57</v>
      </c>
      <c r="G25" s="25">
        <v>1170.45</v>
      </c>
      <c r="H25" s="25">
        <v>1005.56</v>
      </c>
      <c r="I25" s="16">
        <v>755.23</v>
      </c>
      <c r="J25" s="15">
        <v>330.53</v>
      </c>
      <c r="K25" s="36">
        <f t="shared" si="0"/>
        <v>851.06799999999998</v>
      </c>
    </row>
    <row r="26" spans="1:11" x14ac:dyDescent="0.25">
      <c r="A26" s="11">
        <v>1112005300</v>
      </c>
      <c r="B26" t="s">
        <v>24</v>
      </c>
      <c r="C26" s="61">
        <v>700</v>
      </c>
      <c r="D26" s="38">
        <v>800</v>
      </c>
      <c r="E26" s="38">
        <v>449</v>
      </c>
      <c r="F26" s="51">
        <v>494</v>
      </c>
      <c r="G26" s="25">
        <v>874</v>
      </c>
      <c r="H26" s="25">
        <v>655</v>
      </c>
      <c r="I26" s="16">
        <v>580.5</v>
      </c>
      <c r="J26" s="15">
        <v>328</v>
      </c>
      <c r="K26" s="36">
        <f t="shared" si="0"/>
        <v>586.29999999999995</v>
      </c>
    </row>
    <row r="27" spans="1:11" x14ac:dyDescent="0.25">
      <c r="A27" s="11">
        <v>1112005600</v>
      </c>
      <c r="B27" t="s">
        <v>25</v>
      </c>
      <c r="C27" s="61">
        <v>12000</v>
      </c>
      <c r="D27" s="38">
        <v>0</v>
      </c>
      <c r="E27" s="38">
        <v>0</v>
      </c>
      <c r="F27" s="16">
        <v>0</v>
      </c>
      <c r="G27" s="25">
        <v>0</v>
      </c>
      <c r="H27" s="25">
        <v>11000</v>
      </c>
      <c r="I27" s="16">
        <v>6900</v>
      </c>
      <c r="J27" s="15">
        <v>4200</v>
      </c>
      <c r="K27" s="36">
        <f t="shared" si="0"/>
        <v>4420</v>
      </c>
    </row>
    <row r="28" spans="1:11" x14ac:dyDescent="0.25">
      <c r="A28" s="11">
        <v>1112005610</v>
      </c>
      <c r="B28" t="s">
        <v>26</v>
      </c>
      <c r="C28" s="61">
        <v>33206</v>
      </c>
      <c r="D28" s="38">
        <v>33206</v>
      </c>
      <c r="E28" s="38">
        <v>33592.9</v>
      </c>
      <c r="F28" s="16">
        <v>33428.42</v>
      </c>
      <c r="G28" s="25">
        <v>36646.800000000003</v>
      </c>
      <c r="H28" s="25">
        <v>27296.03</v>
      </c>
      <c r="I28" s="16">
        <v>26341</v>
      </c>
      <c r="J28" s="15">
        <v>25501.41</v>
      </c>
      <c r="K28" s="36">
        <f t="shared" si="0"/>
        <v>29842.732</v>
      </c>
    </row>
    <row r="29" spans="1:11" x14ac:dyDescent="0.25">
      <c r="A29" s="11">
        <v>1112005970</v>
      </c>
      <c r="B29" t="s">
        <v>27</v>
      </c>
      <c r="C29" s="61">
        <v>40</v>
      </c>
      <c r="D29" s="38">
        <v>40</v>
      </c>
      <c r="E29" s="38">
        <v>10164.219999999999</v>
      </c>
      <c r="F29" s="16">
        <v>3047</v>
      </c>
      <c r="G29" s="25">
        <v>3547.33</v>
      </c>
      <c r="H29" s="25">
        <v>28</v>
      </c>
      <c r="I29" s="16">
        <v>48</v>
      </c>
      <c r="J29" s="15">
        <v>4498.32</v>
      </c>
      <c r="K29" s="36">
        <f t="shared" si="0"/>
        <v>2233.73</v>
      </c>
    </row>
    <row r="30" spans="1:11" x14ac:dyDescent="0.25">
      <c r="A30" s="11">
        <v>1112008400</v>
      </c>
      <c r="B30" t="s">
        <v>395</v>
      </c>
      <c r="C30" s="61">
        <v>18000</v>
      </c>
      <c r="D30" s="38">
        <v>18000</v>
      </c>
      <c r="E30" s="38">
        <v>14027.45</v>
      </c>
      <c r="F30" s="16">
        <v>17502.150000000001</v>
      </c>
      <c r="G30" s="25">
        <v>19154.38</v>
      </c>
      <c r="H30" s="25">
        <v>0</v>
      </c>
      <c r="I30" s="16">
        <v>0</v>
      </c>
      <c r="J30" s="15">
        <v>0</v>
      </c>
      <c r="K30" s="36">
        <f t="shared" si="0"/>
        <v>7331.3059999999996</v>
      </c>
    </row>
    <row r="31" spans="1:11" x14ac:dyDescent="0.25">
      <c r="A31" s="11">
        <v>1112008500</v>
      </c>
      <c r="B31" t="s">
        <v>28</v>
      </c>
      <c r="C31" s="61">
        <v>2000</v>
      </c>
      <c r="D31" s="38">
        <v>2000</v>
      </c>
      <c r="E31" s="38">
        <v>0</v>
      </c>
      <c r="F31" s="16">
        <v>301</v>
      </c>
      <c r="G31" s="25">
        <v>1118</v>
      </c>
      <c r="H31" s="25">
        <v>3226.6</v>
      </c>
      <c r="I31" s="16">
        <v>130</v>
      </c>
      <c r="J31" s="15">
        <v>868</v>
      </c>
      <c r="K31" s="36">
        <f t="shared" si="0"/>
        <v>1128.72</v>
      </c>
    </row>
    <row r="32" spans="1:11" x14ac:dyDescent="0.25">
      <c r="A32" s="11">
        <v>1161004210</v>
      </c>
      <c r="B32" t="s">
        <v>29</v>
      </c>
      <c r="C32" s="61">
        <v>500</v>
      </c>
      <c r="D32" s="38">
        <v>900</v>
      </c>
      <c r="E32" s="38">
        <v>285.72000000000003</v>
      </c>
      <c r="F32" s="16">
        <v>0</v>
      </c>
      <c r="G32" s="25">
        <v>600</v>
      </c>
      <c r="H32" s="25">
        <v>900</v>
      </c>
      <c r="I32" s="16">
        <v>600</v>
      </c>
      <c r="J32" s="15">
        <v>900</v>
      </c>
      <c r="K32" s="36">
        <f t="shared" si="0"/>
        <v>600</v>
      </c>
    </row>
    <row r="33" spans="1:11" x14ac:dyDescent="0.25">
      <c r="A33" s="11">
        <v>1161004220</v>
      </c>
      <c r="B33" t="s">
        <v>30</v>
      </c>
      <c r="C33" s="61">
        <v>500</v>
      </c>
      <c r="D33" s="38">
        <v>500</v>
      </c>
      <c r="E33" s="38">
        <v>0</v>
      </c>
      <c r="F33" s="16">
        <v>0</v>
      </c>
      <c r="G33" s="25">
        <v>0</v>
      </c>
      <c r="H33" s="25">
        <v>450</v>
      </c>
      <c r="I33" s="16">
        <v>500</v>
      </c>
      <c r="J33" s="15">
        <v>450</v>
      </c>
      <c r="K33" s="36">
        <f t="shared" si="0"/>
        <v>280</v>
      </c>
    </row>
    <row r="34" spans="1:11" x14ac:dyDescent="0.25">
      <c r="A34" s="11">
        <v>1161004910</v>
      </c>
      <c r="B34" t="s">
        <v>31</v>
      </c>
      <c r="C34" s="61">
        <v>0</v>
      </c>
      <c r="D34" s="38">
        <v>0</v>
      </c>
      <c r="E34" s="38">
        <v>0</v>
      </c>
      <c r="F34" s="16">
        <v>0</v>
      </c>
      <c r="G34" s="25">
        <v>0</v>
      </c>
      <c r="H34" s="25">
        <v>0</v>
      </c>
      <c r="I34" s="16">
        <v>0</v>
      </c>
      <c r="J34" s="15">
        <v>0</v>
      </c>
      <c r="K34" s="36">
        <f t="shared" si="0"/>
        <v>0</v>
      </c>
    </row>
    <row r="35" spans="1:11" x14ac:dyDescent="0.25">
      <c r="A35" s="11">
        <v>1161005290</v>
      </c>
      <c r="B35" t="s">
        <v>32</v>
      </c>
      <c r="C35" s="61">
        <v>5000</v>
      </c>
      <c r="D35" s="38">
        <v>2500</v>
      </c>
      <c r="E35" s="38">
        <v>21709.05</v>
      </c>
      <c r="F35" s="16">
        <v>3777.85</v>
      </c>
      <c r="G35" s="25">
        <v>2561</v>
      </c>
      <c r="H35" s="25">
        <v>3546.45</v>
      </c>
      <c r="I35" s="16">
        <v>2456</v>
      </c>
      <c r="J35" s="15">
        <v>2327</v>
      </c>
      <c r="K35" s="36">
        <f t="shared" si="0"/>
        <v>2933.66</v>
      </c>
    </row>
    <row r="36" spans="1:11" ht="15.75" thickBot="1" x14ac:dyDescent="0.3">
      <c r="A36" s="4" t="s">
        <v>33</v>
      </c>
      <c r="B36" s="4"/>
      <c r="C36" s="59">
        <f>SUM(C4:C35)</f>
        <v>4848557</v>
      </c>
      <c r="D36" s="42">
        <f>SUM(D4:D35)</f>
        <v>4509863</v>
      </c>
      <c r="E36" s="42">
        <f>SUM(E4:E35)</f>
        <v>4557648.7300000004</v>
      </c>
      <c r="F36" s="26">
        <f>SUM(F5:F35)</f>
        <v>4286918.28</v>
      </c>
      <c r="G36" s="26">
        <f>SUM(G5:G35)</f>
        <v>4210297.12</v>
      </c>
      <c r="H36" s="26">
        <f>SUM(H5:H35)</f>
        <v>4061569.56</v>
      </c>
      <c r="I36" s="26">
        <f>SUM(I5:I35)</f>
        <v>3975900.19</v>
      </c>
      <c r="J36" s="26">
        <f>SUM(J5:J35)</f>
        <v>3645164.3599999994</v>
      </c>
      <c r="K36" s="37">
        <f t="shared" si="0"/>
        <v>4035969.9019999998</v>
      </c>
    </row>
    <row r="37" spans="1:11" x14ac:dyDescent="0.25">
      <c r="K37" s="3"/>
    </row>
    <row r="38" spans="1:11" x14ac:dyDescent="0.25">
      <c r="K38" s="3"/>
    </row>
    <row r="39" spans="1:11" ht="18.75" x14ac:dyDescent="0.3">
      <c r="A39" s="6" t="s">
        <v>34</v>
      </c>
      <c r="K39" s="3"/>
    </row>
    <row r="40" spans="1:11" ht="16.5" thickBot="1" x14ac:dyDescent="0.3">
      <c r="A40" s="8" t="s">
        <v>2</v>
      </c>
      <c r="B40" s="10" t="s">
        <v>3</v>
      </c>
      <c r="C40" s="10" t="str">
        <f>C3</f>
        <v>2023 Projection</v>
      </c>
      <c r="D40" s="10" t="s">
        <v>448</v>
      </c>
      <c r="E40" s="10" t="s">
        <v>451</v>
      </c>
      <c r="F40" s="10" t="s">
        <v>449</v>
      </c>
      <c r="G40" s="10" t="s">
        <v>399</v>
      </c>
      <c r="H40" s="10" t="s">
        <v>380</v>
      </c>
      <c r="I40" s="10" t="s">
        <v>344</v>
      </c>
      <c r="J40" s="10" t="s">
        <v>397</v>
      </c>
      <c r="K40" s="8" t="s">
        <v>452</v>
      </c>
    </row>
    <row r="41" spans="1:11" x14ac:dyDescent="0.25">
      <c r="A41" s="11">
        <v>1210007600</v>
      </c>
      <c r="B41" t="s">
        <v>366</v>
      </c>
      <c r="C41" s="61"/>
      <c r="D41" s="27"/>
      <c r="E41" s="27"/>
      <c r="F41" s="16"/>
      <c r="G41" s="18"/>
      <c r="H41" s="15">
        <v>0</v>
      </c>
      <c r="I41" s="15">
        <v>0</v>
      </c>
      <c r="J41" s="15">
        <v>0</v>
      </c>
      <c r="K41" s="36">
        <f>AVERAGE(F41,G41,H41,I41,J41)</f>
        <v>0</v>
      </c>
    </row>
    <row r="42" spans="1:11" x14ac:dyDescent="0.25">
      <c r="A42" s="11">
        <v>1210007601</v>
      </c>
      <c r="B42" t="s">
        <v>35</v>
      </c>
      <c r="C42" s="61"/>
      <c r="D42" s="27"/>
      <c r="E42" s="27"/>
      <c r="F42" s="16"/>
      <c r="G42" s="18"/>
      <c r="H42" s="15">
        <v>0</v>
      </c>
      <c r="I42" s="15">
        <v>0</v>
      </c>
      <c r="J42" s="15">
        <v>0</v>
      </c>
      <c r="K42" s="36">
        <f t="shared" ref="K42:K87" si="1">AVERAGE(F42,G42,H42,I42,J42)</f>
        <v>0</v>
      </c>
    </row>
    <row r="43" spans="1:11" x14ac:dyDescent="0.25">
      <c r="A43" s="11">
        <v>1210009200</v>
      </c>
      <c r="B43" t="s">
        <v>36</v>
      </c>
      <c r="C43" s="61"/>
      <c r="D43" s="27"/>
      <c r="E43" s="27">
        <v>0.04</v>
      </c>
      <c r="F43" s="16"/>
      <c r="G43" s="15">
        <v>96.69</v>
      </c>
      <c r="H43" s="15">
        <v>30172.7</v>
      </c>
      <c r="I43" s="15">
        <v>-56886.47</v>
      </c>
      <c r="J43" s="21">
        <v>255463.58</v>
      </c>
      <c r="K43" s="36">
        <f t="shared" si="1"/>
        <v>57211.625</v>
      </c>
    </row>
    <row r="44" spans="1:11" x14ac:dyDescent="0.25">
      <c r="A44" s="11">
        <v>1211001300</v>
      </c>
      <c r="B44" t="s">
        <v>37</v>
      </c>
      <c r="C44" s="61">
        <v>1100</v>
      </c>
      <c r="D44" s="28">
        <v>1100</v>
      </c>
      <c r="E44" s="28">
        <v>900.44</v>
      </c>
      <c r="F44" s="16">
        <v>838.79</v>
      </c>
      <c r="G44" s="15">
        <v>616.79</v>
      </c>
      <c r="H44" s="15">
        <v>448.5</v>
      </c>
      <c r="I44" s="21">
        <v>74.040000000000006</v>
      </c>
      <c r="J44" s="21">
        <v>0</v>
      </c>
      <c r="K44" s="36">
        <f t="shared" si="1"/>
        <v>395.62399999999997</v>
      </c>
    </row>
    <row r="45" spans="1:11" x14ac:dyDescent="0.25">
      <c r="A45" s="11">
        <v>1211001540</v>
      </c>
      <c r="B45" t="s">
        <v>38</v>
      </c>
      <c r="C45" s="61">
        <v>65000</v>
      </c>
      <c r="D45" s="38">
        <v>65000</v>
      </c>
      <c r="E45" s="38">
        <v>48150</v>
      </c>
      <c r="F45" s="16">
        <v>48708.3</v>
      </c>
      <c r="G45" s="21">
        <v>37379.160000000003</v>
      </c>
      <c r="H45" s="21">
        <v>40000</v>
      </c>
      <c r="I45" s="21">
        <v>40000</v>
      </c>
      <c r="J45" s="21">
        <v>40000</v>
      </c>
      <c r="K45" s="36">
        <f t="shared" si="1"/>
        <v>41217.492000000006</v>
      </c>
    </row>
    <row r="46" spans="1:11" x14ac:dyDescent="0.25">
      <c r="A46" s="11">
        <v>1211001580</v>
      </c>
      <c r="B46" t="s">
        <v>39</v>
      </c>
      <c r="C46" s="61">
        <v>0</v>
      </c>
      <c r="D46" s="27">
        <v>0</v>
      </c>
      <c r="E46" s="27">
        <v>0</v>
      </c>
      <c r="F46" s="16">
        <v>4708.5</v>
      </c>
      <c r="G46" s="15">
        <v>5811.13</v>
      </c>
      <c r="H46" s="15">
        <v>0</v>
      </c>
      <c r="I46" s="15">
        <v>3696.81</v>
      </c>
      <c r="J46" s="21">
        <v>0</v>
      </c>
      <c r="K46" s="36">
        <f t="shared" si="1"/>
        <v>2843.288</v>
      </c>
    </row>
    <row r="47" spans="1:11" x14ac:dyDescent="0.25">
      <c r="A47" s="11">
        <v>1211002100</v>
      </c>
      <c r="B47" t="s">
        <v>514</v>
      </c>
      <c r="C47" s="61">
        <v>10000</v>
      </c>
      <c r="D47" s="28">
        <v>10000</v>
      </c>
      <c r="E47" s="28">
        <v>11001.3</v>
      </c>
      <c r="F47" s="16">
        <v>2593.4499999999998</v>
      </c>
      <c r="G47" s="16">
        <v>7261.44</v>
      </c>
      <c r="H47" s="21">
        <v>7302.49</v>
      </c>
      <c r="I47" s="21">
        <v>9819.6</v>
      </c>
      <c r="J47" s="15">
        <v>4652.28</v>
      </c>
      <c r="K47" s="36">
        <f t="shared" si="1"/>
        <v>6325.851999999999</v>
      </c>
    </row>
    <row r="48" spans="1:11" x14ac:dyDescent="0.25">
      <c r="A48" s="11">
        <v>1212002190</v>
      </c>
      <c r="B48" s="72" t="s">
        <v>513</v>
      </c>
      <c r="C48" s="61">
        <v>20000</v>
      </c>
      <c r="D48" s="28">
        <v>0</v>
      </c>
      <c r="E48" s="28">
        <v>0</v>
      </c>
      <c r="F48" s="16">
        <v>0</v>
      </c>
      <c r="G48" s="16">
        <v>0</v>
      </c>
      <c r="H48" s="21">
        <v>0</v>
      </c>
      <c r="I48" s="21">
        <v>0</v>
      </c>
      <c r="J48" s="15">
        <v>0</v>
      </c>
      <c r="K48" s="36">
        <f t="shared" si="1"/>
        <v>0</v>
      </c>
    </row>
    <row r="49" spans="1:11" x14ac:dyDescent="0.25">
      <c r="A49" s="11">
        <v>1212001120</v>
      </c>
      <c r="B49" t="s">
        <v>40</v>
      </c>
      <c r="C49" s="61">
        <v>473000</v>
      </c>
      <c r="D49" s="40">
        <v>475000</v>
      </c>
      <c r="E49" s="40">
        <v>368609.85</v>
      </c>
      <c r="F49" s="16">
        <v>475240.78</v>
      </c>
      <c r="G49" s="16">
        <v>401969.53</v>
      </c>
      <c r="H49" s="21">
        <v>431419.67</v>
      </c>
      <c r="I49" s="21">
        <v>430379.65</v>
      </c>
      <c r="J49" s="15">
        <v>422703.98</v>
      </c>
      <c r="K49" s="36">
        <f t="shared" si="1"/>
        <v>432342.72199999995</v>
      </c>
    </row>
    <row r="50" spans="1:11" x14ac:dyDescent="0.25">
      <c r="A50" s="11">
        <v>1212001125</v>
      </c>
      <c r="B50" t="s">
        <v>41</v>
      </c>
      <c r="C50" s="61">
        <v>0</v>
      </c>
      <c r="D50" s="40">
        <v>0</v>
      </c>
      <c r="E50" s="40">
        <v>0</v>
      </c>
      <c r="F50" s="16">
        <v>0</v>
      </c>
      <c r="G50" s="16">
        <v>0</v>
      </c>
      <c r="H50" s="15">
        <v>106.45</v>
      </c>
      <c r="I50" s="21">
        <v>0</v>
      </c>
      <c r="J50" s="21">
        <v>0</v>
      </c>
      <c r="K50" s="36">
        <f t="shared" si="1"/>
        <v>21.29</v>
      </c>
    </row>
    <row r="51" spans="1:11" x14ac:dyDescent="0.25">
      <c r="A51" s="11">
        <v>1212001130</v>
      </c>
      <c r="B51" t="s">
        <v>42</v>
      </c>
      <c r="C51" s="61">
        <v>6000</v>
      </c>
      <c r="D51" s="40">
        <v>5000</v>
      </c>
      <c r="E51" s="40">
        <v>4852.6000000000004</v>
      </c>
      <c r="F51" s="16">
        <v>3176.49</v>
      </c>
      <c r="G51" s="16">
        <v>5045.87</v>
      </c>
      <c r="H51" s="21">
        <v>15306.97</v>
      </c>
      <c r="I51" s="21">
        <v>18879.330000000002</v>
      </c>
      <c r="J51" s="21">
        <v>25964.19</v>
      </c>
      <c r="K51" s="36">
        <f t="shared" si="1"/>
        <v>13674.570000000002</v>
      </c>
    </row>
    <row r="52" spans="1:11" x14ac:dyDescent="0.25">
      <c r="A52" s="11">
        <v>1212001300</v>
      </c>
      <c r="B52" t="s">
        <v>43</v>
      </c>
      <c r="C52" s="61">
        <v>183100</v>
      </c>
      <c r="D52" s="40">
        <v>208500</v>
      </c>
      <c r="E52" s="40">
        <v>120469.98</v>
      </c>
      <c r="F52" s="16">
        <v>129752.61</v>
      </c>
      <c r="G52" s="16">
        <v>130301.43</v>
      </c>
      <c r="H52" s="21">
        <v>143571.57999999999</v>
      </c>
      <c r="I52" s="21">
        <v>159821.20000000001</v>
      </c>
      <c r="J52" s="21">
        <v>162981.26</v>
      </c>
      <c r="K52" s="36">
        <f t="shared" si="1"/>
        <v>145285.61600000001</v>
      </c>
    </row>
    <row r="53" spans="1:11" x14ac:dyDescent="0.25">
      <c r="A53" s="11">
        <v>1212001410</v>
      </c>
      <c r="B53" t="s">
        <v>391</v>
      </c>
      <c r="C53" s="61">
        <v>0</v>
      </c>
      <c r="D53" s="40">
        <v>0</v>
      </c>
      <c r="E53" s="40">
        <v>0</v>
      </c>
      <c r="F53" s="16">
        <v>0</v>
      </c>
      <c r="G53" s="16">
        <v>9997.82</v>
      </c>
      <c r="H53" s="21">
        <v>0</v>
      </c>
      <c r="I53" s="21">
        <v>0</v>
      </c>
      <c r="J53" s="21">
        <v>0</v>
      </c>
      <c r="K53" s="36">
        <f t="shared" si="1"/>
        <v>1999.5639999999999</v>
      </c>
    </row>
    <row r="54" spans="1:11" x14ac:dyDescent="0.25">
      <c r="A54" s="11">
        <v>1212001400</v>
      </c>
      <c r="B54" t="s">
        <v>44</v>
      </c>
      <c r="C54" s="61">
        <v>2000</v>
      </c>
      <c r="D54" s="40">
        <v>2000</v>
      </c>
      <c r="E54" s="40">
        <v>2024.33</v>
      </c>
      <c r="F54" s="16">
        <v>2669.7</v>
      </c>
      <c r="G54" s="16">
        <v>0</v>
      </c>
      <c r="H54" s="21">
        <v>4439.9799999999996</v>
      </c>
      <c r="I54" s="21">
        <v>2783.79</v>
      </c>
      <c r="J54" s="21">
        <v>12293.83</v>
      </c>
      <c r="K54" s="36">
        <f t="shared" si="1"/>
        <v>4437.46</v>
      </c>
    </row>
    <row r="55" spans="1:11" x14ac:dyDescent="0.25">
      <c r="A55" s="11">
        <v>1212001480</v>
      </c>
      <c r="B55" t="s">
        <v>45</v>
      </c>
      <c r="C55" s="61">
        <v>15000</v>
      </c>
      <c r="D55" s="40">
        <v>15000</v>
      </c>
      <c r="E55" s="40">
        <v>5743.88</v>
      </c>
      <c r="F55" s="16">
        <v>2357.1799999999998</v>
      </c>
      <c r="G55" s="16">
        <v>4163.01</v>
      </c>
      <c r="H55" s="21">
        <v>23016.32</v>
      </c>
      <c r="I55" s="21">
        <v>1034.8599999999999</v>
      </c>
      <c r="J55" s="21">
        <v>14250.83</v>
      </c>
      <c r="K55" s="36">
        <f t="shared" si="1"/>
        <v>8964.44</v>
      </c>
    </row>
    <row r="56" spans="1:11" x14ac:dyDescent="0.25">
      <c r="A56" s="11">
        <v>1212001482</v>
      </c>
      <c r="B56" t="s">
        <v>46</v>
      </c>
      <c r="C56" s="61">
        <v>100</v>
      </c>
      <c r="D56" s="40">
        <v>100</v>
      </c>
      <c r="E56" s="40">
        <v>0</v>
      </c>
      <c r="F56" s="16">
        <v>0</v>
      </c>
      <c r="G56" s="16">
        <v>85.95</v>
      </c>
      <c r="H56" s="21">
        <v>39.950000000000003</v>
      </c>
      <c r="I56" s="21">
        <v>0</v>
      </c>
      <c r="J56" s="21">
        <v>6304.66</v>
      </c>
      <c r="K56" s="36">
        <f t="shared" si="1"/>
        <v>1286.1119999999999</v>
      </c>
    </row>
    <row r="57" spans="1:11" x14ac:dyDescent="0.25">
      <c r="A57" s="11">
        <v>1212002100</v>
      </c>
      <c r="B57" t="s">
        <v>374</v>
      </c>
      <c r="C57" s="61">
        <v>16003</v>
      </c>
      <c r="D57" s="38">
        <v>16002.87</v>
      </c>
      <c r="E57" s="38">
        <v>11962</v>
      </c>
      <c r="F57" s="16">
        <v>13334.29</v>
      </c>
      <c r="G57" s="16">
        <v>16002.87</v>
      </c>
      <c r="H57" s="21">
        <v>0</v>
      </c>
      <c r="I57" s="21">
        <v>0</v>
      </c>
      <c r="J57" s="21">
        <v>0</v>
      </c>
      <c r="K57" s="36">
        <f t="shared" si="1"/>
        <v>5867.4320000000007</v>
      </c>
    </row>
    <row r="58" spans="1:11" x14ac:dyDescent="0.25">
      <c r="A58" s="11">
        <v>1212002150</v>
      </c>
      <c r="B58" t="s">
        <v>47</v>
      </c>
      <c r="C58" s="61">
        <v>250</v>
      </c>
      <c r="D58" s="40">
        <v>0</v>
      </c>
      <c r="E58" s="40">
        <v>164.45</v>
      </c>
      <c r="F58" s="16">
        <v>292.64999999999998</v>
      </c>
      <c r="G58" s="16">
        <v>0</v>
      </c>
      <c r="H58" s="21">
        <v>222.04</v>
      </c>
      <c r="I58" s="21">
        <v>111.35</v>
      </c>
      <c r="J58" s="21">
        <v>398.47</v>
      </c>
      <c r="K58" s="36">
        <f t="shared" si="1"/>
        <v>204.90199999999999</v>
      </c>
    </row>
    <row r="59" spans="1:11" x14ac:dyDescent="0.25">
      <c r="A59" s="11">
        <v>1212002160</v>
      </c>
      <c r="B59" t="s">
        <v>48</v>
      </c>
      <c r="C59" s="61">
        <v>35000</v>
      </c>
      <c r="D59" s="40">
        <v>25000</v>
      </c>
      <c r="E59" s="40">
        <v>20858.52</v>
      </c>
      <c r="F59" s="16">
        <v>28798.75</v>
      </c>
      <c r="G59" s="16">
        <v>23538.77</v>
      </c>
      <c r="H59" s="21">
        <v>20388.32</v>
      </c>
      <c r="I59" s="21">
        <v>5365.19</v>
      </c>
      <c r="J59" s="21">
        <v>17555.150000000001</v>
      </c>
      <c r="K59" s="36">
        <f t="shared" si="1"/>
        <v>19129.235999999997</v>
      </c>
    </row>
    <row r="60" spans="1:11" x14ac:dyDescent="0.25">
      <c r="A60" s="11">
        <v>1212002170</v>
      </c>
      <c r="B60" t="s">
        <v>49</v>
      </c>
      <c r="C60" s="61">
        <v>25000</v>
      </c>
      <c r="D60" s="40">
        <v>25000</v>
      </c>
      <c r="E60" s="40">
        <v>20148.5</v>
      </c>
      <c r="F60" s="16">
        <v>27242.44</v>
      </c>
      <c r="G60" s="16">
        <v>24203.040000000001</v>
      </c>
      <c r="H60" s="21">
        <v>18603.12</v>
      </c>
      <c r="I60" s="21">
        <v>14990.18</v>
      </c>
      <c r="J60" s="21">
        <v>12466.79</v>
      </c>
      <c r="K60" s="36">
        <f t="shared" si="1"/>
        <v>19501.114000000001</v>
      </c>
    </row>
    <row r="61" spans="1:11" x14ac:dyDescent="0.25">
      <c r="A61" s="11">
        <v>1212002180</v>
      </c>
      <c r="B61" t="s">
        <v>50</v>
      </c>
      <c r="C61" s="61">
        <v>4200</v>
      </c>
      <c r="D61" s="40">
        <v>4000</v>
      </c>
      <c r="E61" s="40">
        <v>4063.72</v>
      </c>
      <c r="F61" s="16">
        <v>3889.95</v>
      </c>
      <c r="G61" s="16">
        <v>4105.16</v>
      </c>
      <c r="H61" s="21">
        <v>219.9</v>
      </c>
      <c r="I61" s="21">
        <v>219.2</v>
      </c>
      <c r="J61" s="21">
        <v>219.9</v>
      </c>
      <c r="K61" s="36">
        <f t="shared" si="1"/>
        <v>1730.8220000000001</v>
      </c>
    </row>
    <row r="62" spans="1:11" x14ac:dyDescent="0.25">
      <c r="A62" s="11">
        <v>1212002210</v>
      </c>
      <c r="B62" t="s">
        <v>51</v>
      </c>
      <c r="C62" s="61">
        <v>10000</v>
      </c>
      <c r="D62" s="40">
        <v>10000</v>
      </c>
      <c r="E62" s="40">
        <v>8022.62</v>
      </c>
      <c r="F62" s="51">
        <v>4132.47</v>
      </c>
      <c r="G62" s="16">
        <v>3203.94</v>
      </c>
      <c r="H62" s="21">
        <v>6424.98</v>
      </c>
      <c r="I62" s="21">
        <v>4873.53</v>
      </c>
      <c r="J62" s="21">
        <v>5581.41</v>
      </c>
      <c r="K62" s="36">
        <f t="shared" si="1"/>
        <v>4843.2659999999996</v>
      </c>
    </row>
    <row r="63" spans="1:11" x14ac:dyDescent="0.25">
      <c r="A63" s="11">
        <v>1212002230</v>
      </c>
      <c r="B63" t="s">
        <v>52</v>
      </c>
      <c r="C63" s="61">
        <v>40000</v>
      </c>
      <c r="D63" s="40">
        <v>40000</v>
      </c>
      <c r="E63" s="40">
        <v>23240.77</v>
      </c>
      <c r="F63" s="16">
        <v>22752.69</v>
      </c>
      <c r="G63" s="16">
        <v>23771.13</v>
      </c>
      <c r="H63" s="21">
        <v>35013.64</v>
      </c>
      <c r="I63" s="21">
        <v>27811.61</v>
      </c>
      <c r="J63" s="21">
        <v>38922.46</v>
      </c>
      <c r="K63" s="36">
        <f t="shared" si="1"/>
        <v>29654.306</v>
      </c>
    </row>
    <row r="64" spans="1:11" x14ac:dyDescent="0.25">
      <c r="A64" s="11">
        <v>1212002240</v>
      </c>
      <c r="B64" t="s">
        <v>53</v>
      </c>
      <c r="C64" s="61">
        <v>1000</v>
      </c>
      <c r="D64" s="40">
        <v>600</v>
      </c>
      <c r="E64" s="40">
        <v>875</v>
      </c>
      <c r="F64" s="16">
        <v>1398.12</v>
      </c>
      <c r="G64" s="16">
        <v>720</v>
      </c>
      <c r="H64" s="21">
        <v>465</v>
      </c>
      <c r="I64" s="21">
        <v>488.96</v>
      </c>
      <c r="J64" s="21">
        <v>295</v>
      </c>
      <c r="K64" s="36">
        <f t="shared" si="1"/>
        <v>673.41599999999994</v>
      </c>
    </row>
    <row r="65" spans="1:11" x14ac:dyDescent="0.25">
      <c r="A65" s="11">
        <v>1212002300</v>
      </c>
      <c r="B65" t="s">
        <v>54</v>
      </c>
      <c r="C65" s="61">
        <v>55000</v>
      </c>
      <c r="D65" s="40">
        <v>55000</v>
      </c>
      <c r="E65" s="40">
        <v>54642.15</v>
      </c>
      <c r="F65" s="51">
        <v>41482.5</v>
      </c>
      <c r="G65" s="16">
        <v>18039.2</v>
      </c>
      <c r="H65" s="21">
        <v>94678.84</v>
      </c>
      <c r="I65" s="21">
        <v>80590.289999999994</v>
      </c>
      <c r="J65" s="21">
        <v>127886.71</v>
      </c>
      <c r="K65" s="36">
        <f t="shared" si="1"/>
        <v>72535.508000000002</v>
      </c>
    </row>
    <row r="66" spans="1:11" x14ac:dyDescent="0.25">
      <c r="A66" s="11">
        <v>1212002310</v>
      </c>
      <c r="B66" t="s">
        <v>55</v>
      </c>
      <c r="C66" s="61">
        <v>40000</v>
      </c>
      <c r="D66" s="40">
        <v>45000</v>
      </c>
      <c r="E66" s="40">
        <v>33705</v>
      </c>
      <c r="F66" s="16">
        <v>37736</v>
      </c>
      <c r="G66" s="16">
        <v>51488.959999999999</v>
      </c>
      <c r="H66" s="21">
        <v>59193.440000000002</v>
      </c>
      <c r="I66" s="21">
        <v>72516.78</v>
      </c>
      <c r="J66" s="21">
        <v>50876.81</v>
      </c>
      <c r="K66" s="36">
        <f t="shared" si="1"/>
        <v>54362.398000000001</v>
      </c>
    </row>
    <row r="67" spans="1:11" x14ac:dyDescent="0.25">
      <c r="A67" s="11">
        <v>1212002320</v>
      </c>
      <c r="B67" t="s">
        <v>56</v>
      </c>
      <c r="C67" s="61">
        <v>6500</v>
      </c>
      <c r="D67" s="40">
        <v>6500</v>
      </c>
      <c r="E67" s="40">
        <v>1949.94</v>
      </c>
      <c r="F67" s="16">
        <v>-412.5</v>
      </c>
      <c r="G67" s="16">
        <v>6139.88</v>
      </c>
      <c r="H67" s="21">
        <v>-2339</v>
      </c>
      <c r="I67" s="21">
        <v>6202</v>
      </c>
      <c r="J67" s="21">
        <v>4097</v>
      </c>
      <c r="K67" s="36">
        <f t="shared" si="1"/>
        <v>2737.4760000000001</v>
      </c>
    </row>
    <row r="68" spans="1:11" x14ac:dyDescent="0.25">
      <c r="A68" s="11">
        <v>1212002530</v>
      </c>
      <c r="B68" t="s">
        <v>57</v>
      </c>
      <c r="C68" s="61">
        <v>45000</v>
      </c>
      <c r="D68" s="40">
        <v>50000</v>
      </c>
      <c r="E68" s="40">
        <v>32896.550000000003</v>
      </c>
      <c r="F68" s="16">
        <v>52822.06</v>
      </c>
      <c r="G68" s="16">
        <v>35981.49</v>
      </c>
      <c r="H68" s="21">
        <v>16505.810000000001</v>
      </c>
      <c r="I68" s="21">
        <v>23550.43</v>
      </c>
      <c r="J68" s="21">
        <v>21012.46</v>
      </c>
      <c r="K68" s="36">
        <f t="shared" si="1"/>
        <v>29974.449999999993</v>
      </c>
    </row>
    <row r="69" spans="1:11" x14ac:dyDescent="0.25">
      <c r="A69" s="11">
        <v>1212002531</v>
      </c>
      <c r="B69" t="s">
        <v>58</v>
      </c>
      <c r="C69" s="61">
        <v>0</v>
      </c>
      <c r="D69" s="40">
        <v>0</v>
      </c>
      <c r="E69" s="40">
        <v>0</v>
      </c>
      <c r="F69" s="16">
        <v>0</v>
      </c>
      <c r="G69" s="16">
        <v>0</v>
      </c>
      <c r="H69" s="21">
        <v>0</v>
      </c>
      <c r="I69" s="21">
        <v>0</v>
      </c>
      <c r="J69" s="21">
        <v>4648.01</v>
      </c>
      <c r="K69" s="36">
        <f t="shared" si="1"/>
        <v>929.60200000000009</v>
      </c>
    </row>
    <row r="70" spans="1:11" x14ac:dyDescent="0.25">
      <c r="A70" s="11">
        <v>1212002700</v>
      </c>
      <c r="B70" s="73" t="s">
        <v>59</v>
      </c>
      <c r="C70" s="61">
        <v>335000</v>
      </c>
      <c r="D70" s="40">
        <v>270000</v>
      </c>
      <c r="E70" s="40">
        <v>286272</v>
      </c>
      <c r="F70" s="16">
        <v>246974.34</v>
      </c>
      <c r="G70" s="16">
        <v>178368</v>
      </c>
      <c r="H70" s="21">
        <v>148566</v>
      </c>
      <c r="I70" s="21">
        <v>141682</v>
      </c>
      <c r="J70" s="21">
        <v>130858</v>
      </c>
      <c r="K70" s="36">
        <f t="shared" si="1"/>
        <v>169289.66800000001</v>
      </c>
    </row>
    <row r="71" spans="1:11" x14ac:dyDescent="0.25">
      <c r="A71" s="11">
        <v>1212003400</v>
      </c>
      <c r="B71" t="s">
        <v>60</v>
      </c>
      <c r="C71" s="61">
        <v>21000</v>
      </c>
      <c r="D71" s="40">
        <v>21000</v>
      </c>
      <c r="E71" s="40">
        <v>20521.04</v>
      </c>
      <c r="F71" s="16">
        <v>20374.16</v>
      </c>
      <c r="G71" s="16">
        <v>20338.36</v>
      </c>
      <c r="H71" s="21">
        <v>19489.66</v>
      </c>
      <c r="I71" s="21">
        <v>19449.54</v>
      </c>
      <c r="J71" s="21">
        <v>18960.560000000001</v>
      </c>
      <c r="K71" s="36">
        <f t="shared" si="1"/>
        <v>19722.455999999998</v>
      </c>
    </row>
    <row r="72" spans="1:11" x14ac:dyDescent="0.25">
      <c r="A72" s="11">
        <v>1212005110</v>
      </c>
      <c r="B72" t="s">
        <v>61</v>
      </c>
      <c r="C72" s="61">
        <v>5500</v>
      </c>
      <c r="D72" s="40">
        <v>5000</v>
      </c>
      <c r="E72" s="40">
        <v>5223.6099999999997</v>
      </c>
      <c r="F72" s="16">
        <v>7669.88</v>
      </c>
      <c r="G72" s="16">
        <v>5140.8500000000004</v>
      </c>
      <c r="H72" s="21">
        <v>4003.64</v>
      </c>
      <c r="I72" s="21">
        <v>6398.11</v>
      </c>
      <c r="J72" s="21">
        <v>14513.05</v>
      </c>
      <c r="K72" s="36">
        <f t="shared" si="1"/>
        <v>7545.1059999999998</v>
      </c>
    </row>
    <row r="73" spans="1:11" x14ac:dyDescent="0.25">
      <c r="A73" s="11">
        <v>1212005111</v>
      </c>
      <c r="B73" t="s">
        <v>62</v>
      </c>
      <c r="C73" s="61">
        <v>3000</v>
      </c>
      <c r="D73" s="40">
        <v>3000</v>
      </c>
      <c r="E73" s="40">
        <v>1381.59</v>
      </c>
      <c r="F73" s="16">
        <v>1287.27</v>
      </c>
      <c r="G73" s="16">
        <v>2248.86</v>
      </c>
      <c r="H73" s="21">
        <v>4072.71</v>
      </c>
      <c r="I73" s="21">
        <v>2695.88</v>
      </c>
      <c r="J73" s="21">
        <v>2558.4899999999998</v>
      </c>
      <c r="K73" s="36">
        <f t="shared" si="1"/>
        <v>2572.6420000000003</v>
      </c>
    </row>
    <row r="74" spans="1:11" x14ac:dyDescent="0.25">
      <c r="A74" s="11">
        <v>1212005120</v>
      </c>
      <c r="B74" t="s">
        <v>63</v>
      </c>
      <c r="C74" s="61">
        <v>0</v>
      </c>
      <c r="D74" s="40">
        <v>0</v>
      </c>
      <c r="E74" s="40">
        <v>0</v>
      </c>
      <c r="F74" s="16">
        <v>0</v>
      </c>
      <c r="G74" s="16">
        <v>15.86</v>
      </c>
      <c r="H74" s="21">
        <v>445.52</v>
      </c>
      <c r="I74" s="21">
        <v>476.18</v>
      </c>
      <c r="J74" s="21">
        <v>488.14</v>
      </c>
      <c r="K74" s="36">
        <f t="shared" si="1"/>
        <v>285.14</v>
      </c>
    </row>
    <row r="75" spans="1:11" x14ac:dyDescent="0.25">
      <c r="A75" s="11">
        <v>1212007700</v>
      </c>
      <c r="B75" t="s">
        <v>64</v>
      </c>
      <c r="C75" s="61">
        <v>55000</v>
      </c>
      <c r="D75" s="40">
        <v>60000</v>
      </c>
      <c r="E75" s="40">
        <v>54576.39</v>
      </c>
      <c r="F75" s="16">
        <v>56081.7</v>
      </c>
      <c r="G75" s="16">
        <v>84826.83</v>
      </c>
      <c r="H75" s="21">
        <v>67953.97</v>
      </c>
      <c r="I75" s="21">
        <v>68172.08</v>
      </c>
      <c r="J75" s="21">
        <v>50757.34</v>
      </c>
      <c r="K75" s="36">
        <f t="shared" si="1"/>
        <v>65558.384000000005</v>
      </c>
    </row>
    <row r="76" spans="1:11" x14ac:dyDescent="0.25">
      <c r="A76" s="11">
        <v>1212007701</v>
      </c>
      <c r="B76" t="s">
        <v>65</v>
      </c>
      <c r="C76" s="61">
        <v>50000</v>
      </c>
      <c r="D76" s="40">
        <v>50000</v>
      </c>
      <c r="E76" s="40">
        <v>45987.519999999997</v>
      </c>
      <c r="F76" s="16">
        <v>45353.08</v>
      </c>
      <c r="G76" s="16">
        <v>42114.62</v>
      </c>
      <c r="H76" s="21">
        <v>41432.949999999997</v>
      </c>
      <c r="I76" s="21">
        <v>40571.39</v>
      </c>
      <c r="J76" s="21">
        <v>35429.870000000003</v>
      </c>
      <c r="K76" s="36">
        <f t="shared" si="1"/>
        <v>40980.381999999998</v>
      </c>
    </row>
    <row r="77" spans="1:11" x14ac:dyDescent="0.25">
      <c r="A77" s="11">
        <v>1212008100</v>
      </c>
      <c r="B77" t="s">
        <v>66</v>
      </c>
      <c r="C77" s="61">
        <v>25000</v>
      </c>
      <c r="D77" s="40">
        <v>20000</v>
      </c>
      <c r="E77" s="40">
        <v>22099.200000000001</v>
      </c>
      <c r="F77" s="16">
        <v>24140.04</v>
      </c>
      <c r="G77" s="16">
        <v>15434.24</v>
      </c>
      <c r="H77" s="21">
        <v>14770.53</v>
      </c>
      <c r="I77" s="21">
        <v>10975.37</v>
      </c>
      <c r="J77" s="21">
        <v>9952.43</v>
      </c>
      <c r="K77" s="36">
        <f t="shared" si="1"/>
        <v>15054.522000000001</v>
      </c>
    </row>
    <row r="78" spans="1:11" x14ac:dyDescent="0.25">
      <c r="A78" s="11">
        <v>1212009100</v>
      </c>
      <c r="B78" t="s">
        <v>67</v>
      </c>
      <c r="C78" s="61">
        <v>2000</v>
      </c>
      <c r="D78" s="40">
        <v>2500</v>
      </c>
      <c r="E78" s="40">
        <v>765.33</v>
      </c>
      <c r="F78" s="16">
        <v>1710.05</v>
      </c>
      <c r="G78" s="16">
        <v>4102.24</v>
      </c>
      <c r="H78" s="21">
        <v>1032.76</v>
      </c>
      <c r="I78" s="21">
        <v>865</v>
      </c>
      <c r="J78" s="21">
        <v>839.32</v>
      </c>
      <c r="K78" s="36">
        <f t="shared" si="1"/>
        <v>1709.8740000000003</v>
      </c>
    </row>
    <row r="79" spans="1:11" x14ac:dyDescent="0.25">
      <c r="A79" s="11">
        <v>1212009980</v>
      </c>
      <c r="B79" t="s">
        <v>68</v>
      </c>
      <c r="C79" s="61">
        <v>500</v>
      </c>
      <c r="D79" s="40">
        <v>500</v>
      </c>
      <c r="E79" s="40">
        <v>0</v>
      </c>
      <c r="F79" s="16">
        <v>0</v>
      </c>
      <c r="G79" s="16">
        <v>0</v>
      </c>
      <c r="H79" s="21">
        <v>0</v>
      </c>
      <c r="I79" s="21">
        <v>0</v>
      </c>
      <c r="J79" s="21">
        <v>0</v>
      </c>
      <c r="K79" s="36">
        <f t="shared" si="1"/>
        <v>0</v>
      </c>
    </row>
    <row r="80" spans="1:11" x14ac:dyDescent="0.25">
      <c r="A80" s="11">
        <v>1212009990</v>
      </c>
      <c r="B80" t="s">
        <v>20</v>
      </c>
      <c r="C80" s="61">
        <v>1000</v>
      </c>
      <c r="D80" s="40">
        <v>1000</v>
      </c>
      <c r="E80" s="40">
        <v>655.75</v>
      </c>
      <c r="F80" s="16">
        <v>1293.5899999999999</v>
      </c>
      <c r="G80" s="16">
        <v>21.04</v>
      </c>
      <c r="H80" s="21">
        <v>3553.49</v>
      </c>
      <c r="I80" s="21">
        <v>1623.48</v>
      </c>
      <c r="J80" s="21">
        <v>0</v>
      </c>
      <c r="K80" s="36">
        <f t="shared" si="1"/>
        <v>1298.3200000000002</v>
      </c>
    </row>
    <row r="81" spans="1:11" x14ac:dyDescent="0.25">
      <c r="A81" s="11">
        <v>1212005300</v>
      </c>
      <c r="B81" t="s">
        <v>69</v>
      </c>
      <c r="C81" s="61">
        <v>6000</v>
      </c>
      <c r="D81" s="40">
        <v>8000</v>
      </c>
      <c r="E81" s="40">
        <v>6077.88</v>
      </c>
      <c r="F81" s="16">
        <v>3949.61</v>
      </c>
      <c r="G81" s="16">
        <v>6165.22</v>
      </c>
      <c r="H81" s="21">
        <v>6433.26</v>
      </c>
      <c r="I81" s="21">
        <v>6995.37</v>
      </c>
      <c r="J81" s="21">
        <v>5234.6000000000004</v>
      </c>
      <c r="K81" s="36">
        <f t="shared" si="1"/>
        <v>5755.6119999999992</v>
      </c>
    </row>
    <row r="82" spans="1:11" x14ac:dyDescent="0.25">
      <c r="A82" s="11">
        <v>1212605300</v>
      </c>
      <c r="B82" t="s">
        <v>70</v>
      </c>
      <c r="C82" s="61">
        <v>35000</v>
      </c>
      <c r="D82" s="40">
        <v>35000</v>
      </c>
      <c r="E82" s="40">
        <v>29248.65</v>
      </c>
      <c r="F82" s="16">
        <v>33926.76</v>
      </c>
      <c r="G82" s="16">
        <v>59826.89</v>
      </c>
      <c r="H82" s="21">
        <v>40337.85</v>
      </c>
      <c r="I82" s="21">
        <v>30321.98</v>
      </c>
      <c r="J82" s="21">
        <v>33996.71</v>
      </c>
      <c r="K82" s="36">
        <f t="shared" si="1"/>
        <v>39682.038</v>
      </c>
    </row>
    <row r="83" spans="1:11" x14ac:dyDescent="0.25">
      <c r="A83" s="11">
        <v>1212605560</v>
      </c>
      <c r="B83" t="s">
        <v>71</v>
      </c>
      <c r="C83" s="61">
        <v>37500</v>
      </c>
      <c r="D83" s="40">
        <v>25000</v>
      </c>
      <c r="E83" s="40">
        <v>32826.71</v>
      </c>
      <c r="F83" s="16">
        <v>21605.200000000001</v>
      </c>
      <c r="G83" s="16">
        <v>24716.42</v>
      </c>
      <c r="H83" s="21">
        <v>27022.95</v>
      </c>
      <c r="I83" s="21">
        <v>21817.759999999998</v>
      </c>
      <c r="J83" s="21">
        <v>20593.05</v>
      </c>
      <c r="K83" s="36">
        <f t="shared" si="1"/>
        <v>23151.075999999997</v>
      </c>
    </row>
    <row r="84" spans="1:11" x14ac:dyDescent="0.25">
      <c r="A84" s="11">
        <v>1212605590</v>
      </c>
      <c r="B84" t="s">
        <v>72</v>
      </c>
      <c r="C84" s="61">
        <v>15000</v>
      </c>
      <c r="D84" s="40">
        <v>15000</v>
      </c>
      <c r="E84" s="40">
        <v>14048.73</v>
      </c>
      <c r="F84" s="16">
        <v>14378.66</v>
      </c>
      <c r="G84" s="16">
        <v>18839.330000000002</v>
      </c>
      <c r="H84" s="21">
        <v>13808.63</v>
      </c>
      <c r="I84" s="21">
        <v>10470.67</v>
      </c>
      <c r="J84" s="21">
        <v>10010.32</v>
      </c>
      <c r="K84" s="36">
        <f t="shared" si="1"/>
        <v>13501.522000000001</v>
      </c>
    </row>
    <row r="85" spans="1:11" x14ac:dyDescent="0.25">
      <c r="A85" s="11"/>
      <c r="B85" t="s">
        <v>417</v>
      </c>
      <c r="C85" s="61">
        <v>0</v>
      </c>
      <c r="D85" s="38">
        <v>94250</v>
      </c>
      <c r="E85" s="38"/>
      <c r="F85" s="16"/>
      <c r="G85" s="16">
        <v>0</v>
      </c>
      <c r="H85" s="21">
        <v>0</v>
      </c>
      <c r="I85" s="21">
        <v>0</v>
      </c>
      <c r="J85" s="21">
        <v>0</v>
      </c>
      <c r="K85" s="36">
        <f t="shared" si="1"/>
        <v>0</v>
      </c>
    </row>
    <row r="86" spans="1:11" x14ac:dyDescent="0.25">
      <c r="A86" s="11"/>
      <c r="B86" t="s">
        <v>511</v>
      </c>
      <c r="C86" s="61">
        <v>157000</v>
      </c>
      <c r="D86" s="27" t="s">
        <v>512</v>
      </c>
      <c r="E86" s="27" t="s">
        <v>512</v>
      </c>
      <c r="F86" s="16"/>
      <c r="G86" s="16">
        <v>0</v>
      </c>
      <c r="H86" s="21">
        <v>0</v>
      </c>
      <c r="I86" s="21">
        <v>0</v>
      </c>
      <c r="J86" s="21">
        <v>0</v>
      </c>
      <c r="K86" s="36">
        <f t="shared" si="1"/>
        <v>0</v>
      </c>
    </row>
    <row r="87" spans="1:11" ht="15.75" thickBot="1" x14ac:dyDescent="0.3">
      <c r="A87" s="4" t="s">
        <v>33</v>
      </c>
      <c r="B87" s="4"/>
      <c r="C87" s="60">
        <f t="shared" ref="C87:J87" si="2">SUM(C41:C86)</f>
        <v>1801753</v>
      </c>
      <c r="D87" s="39">
        <f t="shared" si="2"/>
        <v>1669052.87</v>
      </c>
      <c r="E87" s="39">
        <f t="shared" si="2"/>
        <v>1293966.0399999998</v>
      </c>
      <c r="F87" s="22">
        <f t="shared" si="2"/>
        <v>1382259.56</v>
      </c>
      <c r="G87" s="22">
        <f t="shared" si="2"/>
        <v>1272082.0199999998</v>
      </c>
      <c r="H87" s="17">
        <f t="shared" si="2"/>
        <v>1338124.6199999996</v>
      </c>
      <c r="I87" s="17">
        <f t="shared" si="2"/>
        <v>1208837.1400000001</v>
      </c>
      <c r="J87" s="17">
        <f t="shared" si="2"/>
        <v>1562766.6600000004</v>
      </c>
      <c r="K87" s="37">
        <f t="shared" si="1"/>
        <v>1352814</v>
      </c>
    </row>
    <row r="88" spans="1:11" x14ac:dyDescent="0.25">
      <c r="K88" s="3"/>
    </row>
    <row r="89" spans="1:11" ht="16.5" thickBot="1" x14ac:dyDescent="0.3">
      <c r="A89" s="12" t="s">
        <v>363</v>
      </c>
      <c r="B89" s="12"/>
      <c r="C89" s="13">
        <f t="shared" ref="C89:J89" si="3">C36-C87</f>
        <v>3046804</v>
      </c>
      <c r="D89" s="13">
        <f t="shared" si="3"/>
        <v>2840810.13</v>
      </c>
      <c r="E89" s="13">
        <f t="shared" si="3"/>
        <v>3263682.6900000004</v>
      </c>
      <c r="F89" s="14">
        <f t="shared" si="3"/>
        <v>2904658.72</v>
      </c>
      <c r="G89" s="14">
        <f t="shared" si="3"/>
        <v>2938215.1000000006</v>
      </c>
      <c r="H89" s="14">
        <f t="shared" si="3"/>
        <v>2723444.9400000004</v>
      </c>
      <c r="I89" s="14">
        <f t="shared" si="3"/>
        <v>2767063.05</v>
      </c>
      <c r="J89" s="14">
        <f t="shared" si="3"/>
        <v>2082397.699999999</v>
      </c>
      <c r="K89" s="31">
        <f t="shared" ref="K89" si="4">AVERAGE(G89,H89,I89,J89)</f>
        <v>2627780.1974999998</v>
      </c>
    </row>
    <row r="90" spans="1:11" ht="15.75" thickTop="1" x14ac:dyDescent="0.25"/>
  </sheetData>
  <conditionalFormatting sqref="G14 G5:I13 I44:J45 G50:G86 H51:H86 I47:I86 J50:J86 F41:F86 C89:J89 G15:H35 I14:I35 F5:F35">
    <cfRule type="cellIs" dxfId="40" priority="3" operator="lessThan">
      <formula>0</formula>
    </cfRule>
  </conditionalFormatting>
  <conditionalFormatting sqref="G45:H45 G47:H49">
    <cfRule type="cellIs" dxfId="39" priority="2" operator="lessThan">
      <formula>0</formula>
    </cfRule>
  </conditionalFormatting>
  <pageMargins left="0.7" right="0.7" top="0.75" bottom="0.75" header="0.3" footer="0.3"/>
  <pageSetup paperSize="5" scale="60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AC172-BBA6-43FB-9765-F76DD0F930F6}">
  <sheetPr>
    <pageSetUpPr fitToPage="1"/>
  </sheetPr>
  <dimension ref="A1:V87"/>
  <sheetViews>
    <sheetView topLeftCell="A22" workbookViewId="0">
      <selection activeCell="C38" sqref="C38"/>
    </sheetView>
  </sheetViews>
  <sheetFormatPr defaultRowHeight="15" x14ac:dyDescent="0.25"/>
  <cols>
    <col min="1" max="1" width="39.85546875" bestFit="1" customWidth="1"/>
    <col min="2" max="2" width="28.5703125" bestFit="1" customWidth="1"/>
    <col min="3" max="3" width="28.5703125" customWidth="1"/>
    <col min="4" max="4" width="25" bestFit="1" customWidth="1"/>
    <col min="5" max="5" width="23.85546875" bestFit="1" customWidth="1"/>
    <col min="6" max="6" width="12.5703125" bestFit="1" customWidth="1"/>
    <col min="7" max="9" width="13.42578125" bestFit="1" customWidth="1"/>
    <col min="10" max="10" width="14.28515625" bestFit="1" customWidth="1"/>
    <col min="11" max="11" width="30.42578125" bestFit="1" customWidth="1"/>
  </cols>
  <sheetData>
    <row r="1" spans="1:11" ht="23.25" x14ac:dyDescent="0.35">
      <c r="A1" s="47" t="s">
        <v>447</v>
      </c>
    </row>
    <row r="2" spans="1:11" ht="15.75" x14ac:dyDescent="0.25">
      <c r="A2" s="2" t="s">
        <v>1</v>
      </c>
      <c r="B2" s="2"/>
      <c r="C2" s="2"/>
      <c r="D2" s="2"/>
      <c r="E2" s="34"/>
      <c r="F2" s="2"/>
    </row>
    <row r="3" spans="1:11" ht="16.5" thickBot="1" x14ac:dyDescent="0.3">
      <c r="A3" s="8" t="s">
        <v>2</v>
      </c>
      <c r="B3" s="8" t="s">
        <v>3</v>
      </c>
      <c r="C3" s="8" t="s">
        <v>450</v>
      </c>
      <c r="D3" s="8" t="s">
        <v>448</v>
      </c>
      <c r="E3" s="35" t="s">
        <v>454</v>
      </c>
      <c r="F3" s="8" t="s">
        <v>449</v>
      </c>
      <c r="G3" s="8" t="s">
        <v>399</v>
      </c>
      <c r="H3" s="8" t="s">
        <v>380</v>
      </c>
      <c r="I3" s="8" t="s">
        <v>344</v>
      </c>
      <c r="J3" s="8" t="s">
        <v>397</v>
      </c>
      <c r="K3" s="8" t="s">
        <v>452</v>
      </c>
    </row>
    <row r="4" spans="1:11" x14ac:dyDescent="0.25">
      <c r="A4" s="11">
        <v>1170008400</v>
      </c>
      <c r="B4" t="s">
        <v>232</v>
      </c>
      <c r="C4" s="61">
        <v>25000</v>
      </c>
      <c r="D4" s="38">
        <v>25000</v>
      </c>
      <c r="E4" s="58">
        <v>24262</v>
      </c>
      <c r="F4" s="16">
        <v>36265.53</v>
      </c>
      <c r="G4" s="16">
        <v>33356</v>
      </c>
      <c r="H4" s="16">
        <v>18079.45</v>
      </c>
      <c r="I4" s="16">
        <v>20206.25</v>
      </c>
      <c r="J4" s="16">
        <v>3860</v>
      </c>
      <c r="K4" s="36">
        <f>AVERAGE(F4,G4,H4,I4,J4)</f>
        <v>22353.446</v>
      </c>
    </row>
    <row r="5" spans="1:11" x14ac:dyDescent="0.25">
      <c r="A5" s="11">
        <v>1172004910</v>
      </c>
      <c r="B5" t="s">
        <v>235</v>
      </c>
      <c r="C5" s="61">
        <v>5000</v>
      </c>
      <c r="D5" s="38">
        <v>3000</v>
      </c>
      <c r="E5" s="58">
        <v>20013.39</v>
      </c>
      <c r="F5" s="16">
        <v>5286.88</v>
      </c>
      <c r="G5" s="16">
        <v>6904.62</v>
      </c>
      <c r="H5" s="16">
        <v>8704.31</v>
      </c>
      <c r="I5" s="16">
        <v>13119.21</v>
      </c>
      <c r="J5" s="16">
        <v>11493.03</v>
      </c>
      <c r="K5" s="36">
        <f t="shared" ref="K5:K28" si="0">AVERAGE(F5,G5,H5,I5,J5)</f>
        <v>9101.6099999999988</v>
      </c>
    </row>
    <row r="6" spans="1:11" x14ac:dyDescent="0.25">
      <c r="A6" s="11">
        <v>1172005610</v>
      </c>
      <c r="B6" t="s">
        <v>236</v>
      </c>
      <c r="C6" s="61">
        <v>63775</v>
      </c>
      <c r="D6" s="38">
        <v>63775</v>
      </c>
      <c r="E6" s="58">
        <v>56643.7</v>
      </c>
      <c r="F6" s="51">
        <v>61019.41</v>
      </c>
      <c r="G6" s="16">
        <v>61230</v>
      </c>
      <c r="H6" s="16">
        <v>53583.32</v>
      </c>
      <c r="I6" s="16">
        <v>8133.34</v>
      </c>
      <c r="J6" s="16">
        <v>7200.01</v>
      </c>
      <c r="K6" s="36">
        <f t="shared" si="0"/>
        <v>38233.216</v>
      </c>
    </row>
    <row r="7" spans="1:11" x14ac:dyDescent="0.25">
      <c r="A7" s="11">
        <v>1172005620</v>
      </c>
      <c r="B7" t="s">
        <v>237</v>
      </c>
      <c r="C7" s="61">
        <v>2500</v>
      </c>
      <c r="D7" s="38">
        <v>1000</v>
      </c>
      <c r="E7" s="58">
        <v>6865.82</v>
      </c>
      <c r="F7" s="16">
        <v>539.92999999999995</v>
      </c>
      <c r="G7" s="16">
        <v>9762.67</v>
      </c>
      <c r="H7" s="16">
        <v>11324</v>
      </c>
      <c r="I7" s="16">
        <v>1643</v>
      </c>
      <c r="J7" s="16">
        <v>3757.68</v>
      </c>
      <c r="K7" s="36">
        <f t="shared" si="0"/>
        <v>5405.4560000000001</v>
      </c>
    </row>
    <row r="8" spans="1:11" x14ac:dyDescent="0.25">
      <c r="A8" s="11">
        <v>1172007300</v>
      </c>
      <c r="B8" t="s">
        <v>389</v>
      </c>
      <c r="C8" s="61">
        <v>3500</v>
      </c>
      <c r="D8" s="38">
        <v>3500</v>
      </c>
      <c r="E8" s="58">
        <v>0</v>
      </c>
      <c r="F8" s="16">
        <v>-207.5</v>
      </c>
      <c r="G8" s="16">
        <v>0</v>
      </c>
      <c r="H8" s="16">
        <v>0</v>
      </c>
      <c r="I8" s="16">
        <v>0</v>
      </c>
      <c r="J8" s="16">
        <v>0</v>
      </c>
      <c r="K8" s="36">
        <f t="shared" si="0"/>
        <v>-41.5</v>
      </c>
    </row>
    <row r="9" spans="1:11" x14ac:dyDescent="0.25">
      <c r="A9" s="11">
        <v>1172008500</v>
      </c>
      <c r="B9" t="s">
        <v>240</v>
      </c>
      <c r="C9" s="61">
        <v>3000</v>
      </c>
      <c r="D9" s="38">
        <v>1000</v>
      </c>
      <c r="E9" s="58">
        <v>0</v>
      </c>
      <c r="F9" s="16">
        <v>1760</v>
      </c>
      <c r="G9" s="16">
        <v>1214.2</v>
      </c>
      <c r="H9" s="16">
        <v>4690.7</v>
      </c>
      <c r="I9" s="16">
        <v>1322.82</v>
      </c>
      <c r="J9" s="16">
        <v>3277</v>
      </c>
      <c r="K9" s="36">
        <f t="shared" si="0"/>
        <v>2452.944</v>
      </c>
    </row>
    <row r="10" spans="1:11" x14ac:dyDescent="0.25">
      <c r="A10" s="11">
        <v>1172012400</v>
      </c>
      <c r="B10" t="s">
        <v>241</v>
      </c>
      <c r="C10" s="61">
        <v>5000</v>
      </c>
      <c r="D10" s="38">
        <v>8000</v>
      </c>
      <c r="E10" s="58">
        <v>2158.5100000000002</v>
      </c>
      <c r="F10" s="51">
        <v>2800</v>
      </c>
      <c r="G10" s="16">
        <v>9887.65</v>
      </c>
      <c r="H10" s="16">
        <v>11220.67</v>
      </c>
      <c r="I10" s="16">
        <v>13162.07</v>
      </c>
      <c r="J10" s="16">
        <v>0</v>
      </c>
      <c r="K10" s="36">
        <f t="shared" si="0"/>
        <v>7414.0779999999995</v>
      </c>
    </row>
    <row r="11" spans="1:11" x14ac:dyDescent="0.25">
      <c r="A11" s="11">
        <v>1172054140</v>
      </c>
      <c r="B11" t="s">
        <v>242</v>
      </c>
      <c r="C11" s="61">
        <v>3000</v>
      </c>
      <c r="D11" s="38">
        <v>3000</v>
      </c>
      <c r="E11" s="58">
        <v>1500</v>
      </c>
      <c r="F11" s="16">
        <v>1777.93</v>
      </c>
      <c r="G11" s="16">
        <v>6000</v>
      </c>
      <c r="H11" s="16">
        <v>7120.57</v>
      </c>
      <c r="I11" s="16">
        <v>6504.5</v>
      </c>
      <c r="J11" s="16">
        <v>2940.24</v>
      </c>
      <c r="K11" s="36">
        <f t="shared" si="0"/>
        <v>4868.6479999999992</v>
      </c>
    </row>
    <row r="12" spans="1:11" x14ac:dyDescent="0.25">
      <c r="A12" s="11">
        <v>1172058400</v>
      </c>
      <c r="B12" t="s">
        <v>243</v>
      </c>
      <c r="C12" s="61">
        <v>2000</v>
      </c>
      <c r="D12" s="38">
        <v>0</v>
      </c>
      <c r="E12" s="58">
        <v>0</v>
      </c>
      <c r="F12" s="16">
        <v>0</v>
      </c>
      <c r="G12" s="16">
        <v>4500</v>
      </c>
      <c r="H12" s="16">
        <v>5477.3</v>
      </c>
      <c r="I12" s="16">
        <v>8531.25</v>
      </c>
      <c r="J12" s="16">
        <v>0</v>
      </c>
      <c r="K12" s="36">
        <f t="shared" si="0"/>
        <v>3701.71</v>
      </c>
    </row>
    <row r="13" spans="1:11" x14ac:dyDescent="0.25">
      <c r="A13" s="11">
        <v>1172072530</v>
      </c>
      <c r="B13" t="s">
        <v>478</v>
      </c>
      <c r="C13" s="61">
        <v>0</v>
      </c>
      <c r="D13" s="38">
        <v>0</v>
      </c>
      <c r="E13" s="58">
        <v>150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36">
        <v>0</v>
      </c>
    </row>
    <row r="14" spans="1:11" x14ac:dyDescent="0.25">
      <c r="A14" s="11">
        <v>1172074140</v>
      </c>
      <c r="B14" t="s">
        <v>244</v>
      </c>
      <c r="C14" s="61">
        <v>1000</v>
      </c>
      <c r="D14" s="38">
        <v>500</v>
      </c>
      <c r="E14" s="58">
        <v>1005.05</v>
      </c>
      <c r="F14" s="16">
        <v>318.05</v>
      </c>
      <c r="G14" s="16">
        <v>730.05</v>
      </c>
      <c r="H14" s="16">
        <v>1224.83</v>
      </c>
      <c r="I14" s="16">
        <v>1364.12</v>
      </c>
      <c r="J14" s="16">
        <v>4436.3</v>
      </c>
      <c r="K14" s="36">
        <f t="shared" si="0"/>
        <v>1614.67</v>
      </c>
    </row>
    <row r="15" spans="1:11" x14ac:dyDescent="0.25">
      <c r="A15" s="11">
        <v>1172075620</v>
      </c>
      <c r="B15" t="s">
        <v>245</v>
      </c>
      <c r="C15" s="61">
        <v>5000</v>
      </c>
      <c r="D15" s="38">
        <v>10000</v>
      </c>
      <c r="E15" s="58">
        <v>4875</v>
      </c>
      <c r="F15" s="16">
        <v>3525</v>
      </c>
      <c r="G15" s="16">
        <v>7640</v>
      </c>
      <c r="H15" s="16">
        <v>15831</v>
      </c>
      <c r="I15" s="16">
        <v>13375</v>
      </c>
      <c r="J15" s="16">
        <v>9795</v>
      </c>
      <c r="K15" s="36">
        <f t="shared" si="0"/>
        <v>10033.200000000001</v>
      </c>
    </row>
    <row r="16" spans="1:11" x14ac:dyDescent="0.25">
      <c r="A16" s="11">
        <v>1172104140</v>
      </c>
      <c r="B16" t="s">
        <v>246</v>
      </c>
      <c r="C16" s="61">
        <v>4000</v>
      </c>
      <c r="D16" s="38">
        <v>4000</v>
      </c>
      <c r="E16" s="58">
        <v>4950.1899999999996</v>
      </c>
      <c r="F16" s="51">
        <v>7097.87</v>
      </c>
      <c r="G16" s="16">
        <v>5878.66</v>
      </c>
      <c r="H16" s="16">
        <v>7744.91</v>
      </c>
      <c r="I16" s="16">
        <v>9224.0400000000009</v>
      </c>
      <c r="J16" s="16">
        <v>3879.98</v>
      </c>
      <c r="K16" s="36">
        <f t="shared" si="0"/>
        <v>6765.0919999999996</v>
      </c>
    </row>
    <row r="17" spans="1:22" x14ac:dyDescent="0.25">
      <c r="A17" s="11">
        <v>1172105620</v>
      </c>
      <c r="B17" t="s">
        <v>460</v>
      </c>
      <c r="C17" s="61"/>
      <c r="D17" s="38">
        <v>0</v>
      </c>
      <c r="E17" s="58">
        <v>809.71</v>
      </c>
      <c r="F17" s="51">
        <v>115</v>
      </c>
      <c r="G17" s="16">
        <v>0</v>
      </c>
      <c r="H17" s="16">
        <v>0</v>
      </c>
      <c r="I17" s="16">
        <v>0</v>
      </c>
      <c r="J17" s="16">
        <v>0</v>
      </c>
      <c r="K17" s="36">
        <f t="shared" si="0"/>
        <v>23</v>
      </c>
    </row>
    <row r="18" spans="1:22" x14ac:dyDescent="0.25">
      <c r="A18" s="11">
        <v>1172155600</v>
      </c>
      <c r="B18" t="s">
        <v>479</v>
      </c>
      <c r="C18" s="61">
        <v>500</v>
      </c>
      <c r="D18" s="38">
        <v>0</v>
      </c>
      <c r="E18" s="58">
        <v>500</v>
      </c>
      <c r="F18" s="51">
        <v>0</v>
      </c>
      <c r="G18" s="16">
        <v>0</v>
      </c>
      <c r="H18" s="16">
        <v>0</v>
      </c>
      <c r="I18" s="16">
        <v>0</v>
      </c>
      <c r="J18" s="16">
        <v>0</v>
      </c>
      <c r="K18" s="36">
        <f t="shared" si="0"/>
        <v>0</v>
      </c>
    </row>
    <row r="19" spans="1:22" x14ac:dyDescent="0.25">
      <c r="A19" s="11">
        <v>1174004140</v>
      </c>
      <c r="B19" t="s">
        <v>390</v>
      </c>
      <c r="C19" s="61">
        <v>2500</v>
      </c>
      <c r="D19" s="38">
        <v>0</v>
      </c>
      <c r="E19" s="58">
        <v>4995.45</v>
      </c>
      <c r="F19" s="16">
        <v>200</v>
      </c>
      <c r="G19" s="16">
        <v>445</v>
      </c>
      <c r="H19" s="16">
        <v>919.95</v>
      </c>
      <c r="I19" s="16">
        <v>0</v>
      </c>
      <c r="J19" s="16">
        <v>0</v>
      </c>
      <c r="K19" s="36">
        <f t="shared" si="0"/>
        <v>312.99</v>
      </c>
    </row>
    <row r="20" spans="1:22" x14ac:dyDescent="0.25">
      <c r="A20" s="11">
        <v>1174025620</v>
      </c>
      <c r="B20" t="s">
        <v>248</v>
      </c>
      <c r="C20" s="61">
        <v>6000</v>
      </c>
      <c r="D20" s="38">
        <v>5000</v>
      </c>
      <c r="E20" s="58">
        <v>13596.9</v>
      </c>
      <c r="F20" s="16">
        <v>13802.67</v>
      </c>
      <c r="G20" s="16">
        <v>6830</v>
      </c>
      <c r="H20" s="16">
        <v>10055.48</v>
      </c>
      <c r="I20" s="16">
        <v>18997.48</v>
      </c>
      <c r="J20" s="16">
        <v>12756.85</v>
      </c>
      <c r="K20" s="36">
        <f t="shared" si="0"/>
        <v>12488.495999999999</v>
      </c>
    </row>
    <row r="21" spans="1:22" x14ac:dyDescent="0.25">
      <c r="A21" s="11">
        <v>1174184140</v>
      </c>
      <c r="B21" t="s">
        <v>249</v>
      </c>
      <c r="C21" s="61"/>
      <c r="D21" s="38">
        <f t="shared" ref="D21" si="1">E21</f>
        <v>0</v>
      </c>
      <c r="E21" s="58">
        <v>0</v>
      </c>
      <c r="F21" s="16">
        <v>67.14</v>
      </c>
      <c r="G21" s="16">
        <v>799.01</v>
      </c>
      <c r="H21" s="16">
        <v>2060.1</v>
      </c>
      <c r="I21" s="16">
        <v>2747.44</v>
      </c>
      <c r="J21" s="16">
        <v>3535.27</v>
      </c>
      <c r="K21" s="36">
        <f t="shared" si="0"/>
        <v>1841.7920000000001</v>
      </c>
    </row>
    <row r="22" spans="1:22" x14ac:dyDescent="0.25">
      <c r="A22" s="11">
        <v>1174234140</v>
      </c>
      <c r="B22" t="s">
        <v>250</v>
      </c>
      <c r="C22" s="61">
        <v>1000</v>
      </c>
      <c r="D22" s="38">
        <v>1000</v>
      </c>
      <c r="E22" s="58">
        <v>1241.96</v>
      </c>
      <c r="F22" s="51">
        <v>1092.78</v>
      </c>
      <c r="G22" s="16">
        <v>1490.71</v>
      </c>
      <c r="H22" s="16">
        <v>2890.81</v>
      </c>
      <c r="I22" s="16">
        <v>1695.33</v>
      </c>
      <c r="J22" s="16">
        <v>1490.82</v>
      </c>
      <c r="K22" s="36">
        <f t="shared" si="0"/>
        <v>1732.0899999999997</v>
      </c>
    </row>
    <row r="23" spans="1:22" x14ac:dyDescent="0.25">
      <c r="A23" s="11">
        <v>1174244140</v>
      </c>
      <c r="B23" t="s">
        <v>383</v>
      </c>
      <c r="C23" s="61">
        <v>6000</v>
      </c>
      <c r="D23" s="38">
        <v>6000</v>
      </c>
      <c r="E23" s="58">
        <v>5404.76</v>
      </c>
      <c r="F23" s="51">
        <v>3276.2</v>
      </c>
      <c r="G23" s="16">
        <v>800</v>
      </c>
      <c r="H23" s="16">
        <v>655.48</v>
      </c>
      <c r="I23" s="16"/>
      <c r="J23" s="16">
        <v>0</v>
      </c>
      <c r="K23" s="36">
        <f t="shared" si="0"/>
        <v>1182.92</v>
      </c>
    </row>
    <row r="24" spans="1:22" x14ac:dyDescent="0.25">
      <c r="A24" s="11">
        <v>1174284140</v>
      </c>
      <c r="B24" t="s">
        <v>251</v>
      </c>
      <c r="C24" s="61">
        <v>1000</v>
      </c>
      <c r="D24" s="38">
        <v>2500</v>
      </c>
      <c r="E24" s="58">
        <v>1410</v>
      </c>
      <c r="F24" s="51">
        <v>3922.62</v>
      </c>
      <c r="G24" s="16">
        <v>1240.24</v>
      </c>
      <c r="H24" s="16">
        <v>2035.83</v>
      </c>
      <c r="I24" s="16">
        <v>11702.26</v>
      </c>
      <c r="J24" s="16">
        <v>6103.79</v>
      </c>
      <c r="K24" s="36">
        <f t="shared" si="0"/>
        <v>5000.9480000000003</v>
      </c>
    </row>
    <row r="25" spans="1:22" x14ac:dyDescent="0.25">
      <c r="A25" s="11">
        <v>1174294140</v>
      </c>
      <c r="B25" t="s">
        <v>252</v>
      </c>
      <c r="C25" s="61"/>
      <c r="D25" s="38">
        <f t="shared" ref="D25" si="2">E25</f>
        <v>0</v>
      </c>
      <c r="E25" s="58">
        <v>0</v>
      </c>
      <c r="F25" s="16">
        <v>0</v>
      </c>
      <c r="G25" s="16">
        <v>0</v>
      </c>
      <c r="H25" s="16">
        <v>86.57</v>
      </c>
      <c r="I25" s="16">
        <v>421.28</v>
      </c>
      <c r="J25" s="16">
        <v>71.040000000000006</v>
      </c>
      <c r="K25" s="36">
        <f t="shared" si="0"/>
        <v>115.77799999999999</v>
      </c>
    </row>
    <row r="26" spans="1:22" x14ac:dyDescent="0.25">
      <c r="A26" s="11">
        <v>1174304140</v>
      </c>
      <c r="B26" t="s">
        <v>253</v>
      </c>
      <c r="C26" s="61">
        <v>4000</v>
      </c>
      <c r="D26" s="38">
        <v>2500</v>
      </c>
      <c r="E26" s="58">
        <v>6167.64</v>
      </c>
      <c r="F26" s="16">
        <v>4051.99</v>
      </c>
      <c r="G26" s="16">
        <v>3696.38</v>
      </c>
      <c r="H26" s="16">
        <v>5714.71</v>
      </c>
      <c r="I26" s="16">
        <v>4572.1499999999996</v>
      </c>
      <c r="J26" s="16">
        <v>3864.32</v>
      </c>
      <c r="K26" s="36">
        <f t="shared" si="0"/>
        <v>4379.91</v>
      </c>
    </row>
    <row r="27" spans="1:22" x14ac:dyDescent="0.25">
      <c r="A27" s="11">
        <v>1174314140</v>
      </c>
      <c r="B27" t="s">
        <v>254</v>
      </c>
      <c r="C27" s="61">
        <v>4000</v>
      </c>
      <c r="D27" s="38">
        <v>3000</v>
      </c>
      <c r="E27" s="58">
        <v>6090.22</v>
      </c>
      <c r="F27" s="16">
        <v>1892.72</v>
      </c>
      <c r="G27" s="16">
        <v>3017.24</v>
      </c>
      <c r="H27" s="16">
        <v>5818.73</v>
      </c>
      <c r="I27" s="16">
        <v>3766</v>
      </c>
      <c r="J27" s="16">
        <v>4890.2</v>
      </c>
      <c r="K27" s="36">
        <f t="shared" si="0"/>
        <v>3876.9780000000001</v>
      </c>
    </row>
    <row r="28" spans="1:22" s="4" customFormat="1" ht="15.75" thickBot="1" x14ac:dyDescent="0.3">
      <c r="A28" s="48" t="s">
        <v>33</v>
      </c>
      <c r="C28" s="62">
        <f>SUM(C4:C27)</f>
        <v>147775</v>
      </c>
      <c r="D28" s="5">
        <f t="shared" ref="D28:J28" si="3">SUM(D4:D27)</f>
        <v>142775</v>
      </c>
      <c r="E28" s="5">
        <f t="shared" si="3"/>
        <v>162640.30000000002</v>
      </c>
      <c r="F28" s="5">
        <f t="shared" si="3"/>
        <v>148604.22</v>
      </c>
      <c r="G28" s="5">
        <f t="shared" si="3"/>
        <v>165422.42999999996</v>
      </c>
      <c r="H28" s="5">
        <f t="shared" si="3"/>
        <v>175238.72000000003</v>
      </c>
      <c r="I28" s="5">
        <f t="shared" si="3"/>
        <v>140487.54</v>
      </c>
      <c r="J28" s="5">
        <f t="shared" si="3"/>
        <v>83351.53</v>
      </c>
      <c r="K28" s="37">
        <f t="shared" si="0"/>
        <v>142620.88800000001</v>
      </c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x14ac:dyDescent="0.25">
      <c r="A29" s="11"/>
      <c r="D29" s="49"/>
      <c r="E29" s="50"/>
      <c r="F29" s="3"/>
      <c r="G29" s="3"/>
      <c r="H29" s="3"/>
      <c r="I29" s="3"/>
      <c r="J29" s="3"/>
      <c r="K29" s="3"/>
    </row>
    <row r="30" spans="1:22" ht="15.75" x14ac:dyDescent="0.25">
      <c r="A30" s="2" t="s">
        <v>34</v>
      </c>
      <c r="E30" s="33"/>
      <c r="K30" s="3"/>
    </row>
    <row r="31" spans="1:22" ht="16.5" thickBot="1" x14ac:dyDescent="0.3">
      <c r="A31" s="8" t="s">
        <v>2</v>
      </c>
      <c r="B31" s="8" t="s">
        <v>3</v>
      </c>
      <c r="C31" s="8" t="str">
        <f>C3</f>
        <v>2023 Projections</v>
      </c>
      <c r="D31" s="8" t="str">
        <f>D3</f>
        <v>2022 Approved Budget</v>
      </c>
      <c r="E31" s="35" t="str">
        <f>E3</f>
        <v xml:space="preserve">2022 YTD </v>
      </c>
      <c r="F31" s="8" t="str">
        <f>F3</f>
        <v>2021 Actuals</v>
      </c>
      <c r="G31" s="8" t="s">
        <v>399</v>
      </c>
      <c r="H31" s="8" t="s">
        <v>380</v>
      </c>
      <c r="I31" s="8" t="s">
        <v>344</v>
      </c>
      <c r="J31" s="8" t="s">
        <v>397</v>
      </c>
      <c r="K31" s="8" t="str">
        <f>K3</f>
        <v>5 Yr Avg (2017 - 2021 Actuals)</v>
      </c>
    </row>
    <row r="32" spans="1:22" x14ac:dyDescent="0.25">
      <c r="A32" s="11">
        <v>1270001120</v>
      </c>
      <c r="B32" t="s">
        <v>256</v>
      </c>
      <c r="C32" s="61">
        <v>15000</v>
      </c>
      <c r="D32" s="28">
        <v>15000</v>
      </c>
      <c r="E32" s="58">
        <v>16983.189999999999</v>
      </c>
      <c r="F32" s="16">
        <v>6791.85</v>
      </c>
      <c r="G32" s="16">
        <v>3144.22</v>
      </c>
      <c r="H32" s="16">
        <v>11233.82</v>
      </c>
      <c r="I32" s="16">
        <v>8347.5</v>
      </c>
      <c r="J32" s="16">
        <v>16881.46</v>
      </c>
      <c r="K32" s="36">
        <f>AVERAGE(F32,G32,H32,I32,J32)</f>
        <v>9279.77</v>
      </c>
    </row>
    <row r="33" spans="1:11" x14ac:dyDescent="0.25">
      <c r="A33" s="11">
        <v>1270001130</v>
      </c>
      <c r="B33" t="s">
        <v>255</v>
      </c>
      <c r="C33" s="61">
        <v>1000</v>
      </c>
      <c r="D33" s="28">
        <v>150</v>
      </c>
      <c r="E33" s="58">
        <v>832.2</v>
      </c>
      <c r="F33" s="16">
        <v>152</v>
      </c>
      <c r="G33" s="16">
        <v>0</v>
      </c>
      <c r="H33" s="16">
        <v>935.61</v>
      </c>
      <c r="I33" s="16">
        <v>360</v>
      </c>
      <c r="J33" s="16">
        <v>876.6</v>
      </c>
      <c r="K33" s="36">
        <f t="shared" ref="K33:K87" si="4">AVERAGE(F33,G33,H33,I33,J33)</f>
        <v>464.84199999999998</v>
      </c>
    </row>
    <row r="34" spans="1:11" x14ac:dyDescent="0.25">
      <c r="A34" s="11">
        <v>1270001300</v>
      </c>
      <c r="B34" t="s">
        <v>257</v>
      </c>
      <c r="C34" s="61">
        <v>3000</v>
      </c>
      <c r="D34" s="28">
        <v>2300</v>
      </c>
      <c r="E34" s="58">
        <v>806.46</v>
      </c>
      <c r="F34" s="16">
        <v>403.54</v>
      </c>
      <c r="G34" s="16">
        <v>75.959999999999994</v>
      </c>
      <c r="H34" s="16">
        <v>701.58</v>
      </c>
      <c r="I34" s="16">
        <v>375.89</v>
      </c>
      <c r="J34" s="16">
        <v>1065.3399999999999</v>
      </c>
      <c r="K34" s="36">
        <f t="shared" si="4"/>
        <v>524.46199999999988</v>
      </c>
    </row>
    <row r="35" spans="1:11" x14ac:dyDescent="0.25">
      <c r="A35" s="11">
        <v>1270002450</v>
      </c>
      <c r="B35" t="s">
        <v>258</v>
      </c>
      <c r="C35" s="61">
        <v>7500</v>
      </c>
      <c r="D35" s="28">
        <v>7600</v>
      </c>
      <c r="E35" s="58">
        <v>2855.75</v>
      </c>
      <c r="F35" s="16">
        <v>7615.15</v>
      </c>
      <c r="G35" s="16">
        <v>6376.67</v>
      </c>
      <c r="H35" s="16">
        <v>499.39</v>
      </c>
      <c r="I35" s="16">
        <v>2624.95</v>
      </c>
      <c r="J35" s="16">
        <v>4295.1899999999996</v>
      </c>
      <c r="K35" s="36">
        <f t="shared" si="4"/>
        <v>4282.2699999999995</v>
      </c>
    </row>
    <row r="36" spans="1:11" x14ac:dyDescent="0.25">
      <c r="A36" s="11">
        <v>1272005300</v>
      </c>
      <c r="B36" t="s">
        <v>259</v>
      </c>
      <c r="C36" s="61">
        <v>75000</v>
      </c>
      <c r="D36" s="28">
        <v>50000</v>
      </c>
      <c r="E36" s="58">
        <v>87769.38</v>
      </c>
      <c r="F36" s="16">
        <v>23828.95</v>
      </c>
      <c r="G36" s="16">
        <v>38009.550000000003</v>
      </c>
      <c r="H36" s="16">
        <v>46812.01</v>
      </c>
      <c r="I36" s="16">
        <v>19096.82</v>
      </c>
      <c r="J36" s="16">
        <v>64058.19</v>
      </c>
      <c r="K36" s="36">
        <f t="shared" si="4"/>
        <v>38361.104000000007</v>
      </c>
    </row>
    <row r="37" spans="1:11" x14ac:dyDescent="0.25">
      <c r="A37" s="11">
        <v>1272011120</v>
      </c>
      <c r="B37" t="s">
        <v>260</v>
      </c>
      <c r="C37" s="61">
        <v>333923</v>
      </c>
      <c r="D37" s="28">
        <v>97350</v>
      </c>
      <c r="E37" s="58">
        <v>200097.5</v>
      </c>
      <c r="F37" s="16">
        <v>160849.32999999999</v>
      </c>
      <c r="G37" s="16">
        <v>280931.21000000002</v>
      </c>
      <c r="H37" s="16">
        <v>340804.16</v>
      </c>
      <c r="I37" s="16">
        <v>362361.41</v>
      </c>
      <c r="J37" s="16">
        <v>490146.23</v>
      </c>
      <c r="K37" s="36">
        <f t="shared" si="4"/>
        <v>327018.46799999999</v>
      </c>
    </row>
    <row r="38" spans="1:11" x14ac:dyDescent="0.25">
      <c r="A38" s="11">
        <v>1272011130</v>
      </c>
      <c r="B38" t="s">
        <v>261</v>
      </c>
      <c r="C38" s="61">
        <v>2000</v>
      </c>
      <c r="D38" s="28">
        <v>10700</v>
      </c>
      <c r="E38" s="58">
        <v>1924.95</v>
      </c>
      <c r="F38" s="16">
        <v>3381.28</v>
      </c>
      <c r="G38" s="16">
        <v>6938.99</v>
      </c>
      <c r="H38" s="16">
        <v>13065.08</v>
      </c>
      <c r="I38" s="16">
        <v>20697.599999999999</v>
      </c>
      <c r="J38" s="16">
        <v>20862.98</v>
      </c>
      <c r="K38" s="36">
        <f t="shared" si="4"/>
        <v>12989.185999999998</v>
      </c>
    </row>
    <row r="39" spans="1:11" x14ac:dyDescent="0.25">
      <c r="A39" s="11">
        <v>1272011300</v>
      </c>
      <c r="B39" t="s">
        <v>262</v>
      </c>
      <c r="C39" s="61">
        <v>96578</v>
      </c>
      <c r="D39" s="28">
        <v>60500</v>
      </c>
      <c r="E39" s="58">
        <v>63106.83</v>
      </c>
      <c r="F39" s="16">
        <v>51123.94</v>
      </c>
      <c r="G39" s="16">
        <v>96135.49</v>
      </c>
      <c r="H39" s="16">
        <v>114903.95</v>
      </c>
      <c r="I39" s="16">
        <v>130770.02</v>
      </c>
      <c r="J39" s="16">
        <v>130731.77</v>
      </c>
      <c r="K39" s="36">
        <f t="shared" si="4"/>
        <v>104733.03400000001</v>
      </c>
    </row>
    <row r="40" spans="1:11" x14ac:dyDescent="0.25">
      <c r="A40" s="11">
        <v>1272011480</v>
      </c>
      <c r="B40" t="s">
        <v>266</v>
      </c>
      <c r="C40" s="61">
        <v>5000</v>
      </c>
      <c r="D40" s="28">
        <v>5000</v>
      </c>
      <c r="E40" s="58">
        <v>3726</v>
      </c>
      <c r="F40" s="51">
        <v>3320.08</v>
      </c>
      <c r="G40" s="16">
        <v>2072.29</v>
      </c>
      <c r="H40" s="16">
        <v>7644.43</v>
      </c>
      <c r="I40" s="16">
        <v>2960.37</v>
      </c>
      <c r="J40" s="16">
        <v>13047.47</v>
      </c>
      <c r="K40" s="36">
        <f t="shared" si="4"/>
        <v>5808.9279999999999</v>
      </c>
    </row>
    <row r="41" spans="1:11" x14ac:dyDescent="0.25">
      <c r="A41" s="11">
        <v>1272011482</v>
      </c>
      <c r="B41" t="s">
        <v>263</v>
      </c>
      <c r="C41" s="61">
        <v>1500</v>
      </c>
      <c r="D41" s="28">
        <v>1750</v>
      </c>
      <c r="E41" s="58">
        <v>1037.96</v>
      </c>
      <c r="F41" s="16">
        <v>1740.81</v>
      </c>
      <c r="G41" s="16">
        <v>588.07000000000005</v>
      </c>
      <c r="H41" s="16">
        <v>1502.32</v>
      </c>
      <c r="I41" s="16">
        <v>0</v>
      </c>
      <c r="J41" s="16">
        <v>324</v>
      </c>
      <c r="K41" s="36">
        <f t="shared" si="4"/>
        <v>831.04</v>
      </c>
    </row>
    <row r="42" spans="1:11" x14ac:dyDescent="0.25">
      <c r="A42" s="11">
        <v>1272012100</v>
      </c>
      <c r="B42" t="s">
        <v>393</v>
      </c>
      <c r="C42" s="61">
        <v>16797</v>
      </c>
      <c r="D42" s="28">
        <v>16797</v>
      </c>
      <c r="E42" s="58">
        <v>12168</v>
      </c>
      <c r="F42" s="16">
        <v>12893.71</v>
      </c>
      <c r="G42" s="16">
        <v>16797.45</v>
      </c>
      <c r="H42" s="16">
        <v>0</v>
      </c>
      <c r="I42" s="16">
        <v>0</v>
      </c>
      <c r="J42" s="16">
        <v>0</v>
      </c>
      <c r="K42" s="36">
        <f t="shared" si="4"/>
        <v>5938.232</v>
      </c>
    </row>
    <row r="43" spans="1:11" x14ac:dyDescent="0.25">
      <c r="A43" s="11">
        <v>1272012150</v>
      </c>
      <c r="B43" t="s">
        <v>265</v>
      </c>
      <c r="C43" s="61">
        <v>1500</v>
      </c>
      <c r="D43" s="28">
        <v>2000</v>
      </c>
      <c r="E43" s="58">
        <v>967.88</v>
      </c>
      <c r="F43" s="16">
        <v>753.37</v>
      </c>
      <c r="G43" s="16">
        <v>502.23</v>
      </c>
      <c r="H43" s="16">
        <v>1594.98</v>
      </c>
      <c r="I43" s="16">
        <v>3066.59</v>
      </c>
      <c r="J43" s="16">
        <v>1929.28</v>
      </c>
      <c r="K43" s="36">
        <f t="shared" si="4"/>
        <v>1569.29</v>
      </c>
    </row>
    <row r="44" spans="1:11" x14ac:dyDescent="0.25">
      <c r="A44" s="11">
        <v>1272012160</v>
      </c>
      <c r="B44" t="s">
        <v>264</v>
      </c>
      <c r="C44" s="61">
        <v>50</v>
      </c>
      <c r="D44" s="28">
        <v>50</v>
      </c>
      <c r="E44" s="58">
        <v>1.94</v>
      </c>
      <c r="F44" s="16">
        <v>40.43</v>
      </c>
      <c r="G44" s="16">
        <v>39.020000000000003</v>
      </c>
      <c r="H44" s="16">
        <v>46.09</v>
      </c>
      <c r="I44" s="16">
        <v>95.1</v>
      </c>
      <c r="J44" s="16">
        <v>33.659999999999997</v>
      </c>
      <c r="K44" s="36">
        <f t="shared" si="4"/>
        <v>50.86</v>
      </c>
    </row>
    <row r="45" spans="1:11" x14ac:dyDescent="0.25">
      <c r="A45" s="11">
        <v>1272012170</v>
      </c>
      <c r="B45" t="s">
        <v>267</v>
      </c>
      <c r="C45" s="61">
        <v>17000</v>
      </c>
      <c r="D45" s="28">
        <v>17000</v>
      </c>
      <c r="E45" s="58">
        <v>13068.58</v>
      </c>
      <c r="F45" s="16">
        <v>18160.72</v>
      </c>
      <c r="G45" s="16">
        <v>13849.73</v>
      </c>
      <c r="H45" s="16">
        <v>17942.939999999999</v>
      </c>
      <c r="I45" s="16">
        <v>23206.05</v>
      </c>
      <c r="J45" s="16">
        <v>13977.69</v>
      </c>
      <c r="K45" s="36">
        <f t="shared" si="4"/>
        <v>17427.425999999999</v>
      </c>
    </row>
    <row r="46" spans="1:11" x14ac:dyDescent="0.25">
      <c r="A46" s="11">
        <v>1272012240</v>
      </c>
      <c r="B46" t="s">
        <v>509</v>
      </c>
      <c r="C46" s="61">
        <v>0</v>
      </c>
      <c r="D46" s="28">
        <v>0</v>
      </c>
      <c r="E46" s="58">
        <v>47.62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36">
        <f t="shared" si="4"/>
        <v>0</v>
      </c>
    </row>
    <row r="47" spans="1:11" x14ac:dyDescent="0.25">
      <c r="A47" s="11">
        <v>1272012300</v>
      </c>
      <c r="B47" t="s">
        <v>268</v>
      </c>
      <c r="C47" s="61">
        <v>5000</v>
      </c>
      <c r="D47" s="28">
        <v>8000</v>
      </c>
      <c r="E47" s="58">
        <v>3500</v>
      </c>
      <c r="F47" s="16">
        <v>2535</v>
      </c>
      <c r="G47" s="16">
        <v>687.65</v>
      </c>
      <c r="H47" s="16">
        <v>10365</v>
      </c>
      <c r="I47" s="16">
        <v>11935</v>
      </c>
      <c r="J47" s="16">
        <v>38448.870000000003</v>
      </c>
      <c r="K47" s="36">
        <f t="shared" si="4"/>
        <v>12794.304</v>
      </c>
    </row>
    <row r="48" spans="1:11" x14ac:dyDescent="0.25">
      <c r="A48" s="11">
        <v>1272012530</v>
      </c>
      <c r="B48" t="s">
        <v>273</v>
      </c>
      <c r="C48" s="61">
        <v>500</v>
      </c>
      <c r="D48" s="28">
        <v>1000</v>
      </c>
      <c r="E48" s="58">
        <v>276.85000000000002</v>
      </c>
      <c r="F48" s="51">
        <v>487.5</v>
      </c>
      <c r="G48" s="16">
        <v>1502.03</v>
      </c>
      <c r="H48" s="16">
        <v>1415.93</v>
      </c>
      <c r="I48" s="16">
        <v>1127.9100000000001</v>
      </c>
      <c r="J48" s="16">
        <v>41.74</v>
      </c>
      <c r="K48" s="36">
        <f t="shared" si="4"/>
        <v>915.02199999999993</v>
      </c>
    </row>
    <row r="49" spans="1:11" x14ac:dyDescent="0.25">
      <c r="A49" s="11">
        <v>1272015110</v>
      </c>
      <c r="B49" t="s">
        <v>274</v>
      </c>
      <c r="C49" s="61">
        <v>2500</v>
      </c>
      <c r="D49" s="28">
        <v>1500</v>
      </c>
      <c r="E49" s="58">
        <v>2131.08</v>
      </c>
      <c r="F49" s="16">
        <v>1510.35</v>
      </c>
      <c r="G49" s="16">
        <v>1750.91</v>
      </c>
      <c r="H49" s="16">
        <v>1687.22</v>
      </c>
      <c r="I49" s="16">
        <v>2836</v>
      </c>
      <c r="J49" s="16">
        <v>2526.75</v>
      </c>
      <c r="K49" s="36">
        <f t="shared" si="4"/>
        <v>2062.2460000000001</v>
      </c>
    </row>
    <row r="50" spans="1:11" x14ac:dyDescent="0.25">
      <c r="A50" s="11">
        <v>1272015111</v>
      </c>
      <c r="B50" t="s">
        <v>275</v>
      </c>
      <c r="C50" s="61">
        <v>2000</v>
      </c>
      <c r="D50" s="28">
        <v>1000</v>
      </c>
      <c r="E50" s="58">
        <v>0</v>
      </c>
      <c r="F50" s="16">
        <v>320.85000000000002</v>
      </c>
      <c r="G50" s="16">
        <v>0</v>
      </c>
      <c r="H50" s="16">
        <v>610.75</v>
      </c>
      <c r="I50" s="16">
        <v>288.83999999999997</v>
      </c>
      <c r="J50" s="16">
        <v>285.70999999999998</v>
      </c>
      <c r="K50" s="36">
        <f t="shared" si="4"/>
        <v>301.23</v>
      </c>
    </row>
    <row r="51" spans="1:11" x14ac:dyDescent="0.25">
      <c r="A51" s="11">
        <v>1272015120</v>
      </c>
      <c r="B51" t="s">
        <v>276</v>
      </c>
      <c r="C51" s="61">
        <v>1500</v>
      </c>
      <c r="D51" s="28">
        <v>1500</v>
      </c>
      <c r="E51" s="58">
        <v>816.5</v>
      </c>
      <c r="F51" s="51">
        <v>915.94</v>
      </c>
      <c r="G51" s="16">
        <v>1688.83</v>
      </c>
      <c r="H51" s="16">
        <v>2487.8200000000002</v>
      </c>
      <c r="I51" s="16">
        <v>2320.7399999999998</v>
      </c>
      <c r="J51" s="16">
        <v>2407.89</v>
      </c>
      <c r="K51" s="36">
        <f t="shared" si="4"/>
        <v>1964.2439999999999</v>
      </c>
    </row>
    <row r="52" spans="1:11" x14ac:dyDescent="0.25">
      <c r="A52" s="11">
        <v>1272015280</v>
      </c>
      <c r="B52" t="s">
        <v>277</v>
      </c>
      <c r="C52" s="61">
        <v>1500</v>
      </c>
      <c r="D52" s="28">
        <v>500</v>
      </c>
      <c r="E52" s="58">
        <v>3089.76</v>
      </c>
      <c r="F52" s="16">
        <v>1557.3</v>
      </c>
      <c r="G52" s="16">
        <v>769.41</v>
      </c>
      <c r="H52" s="16">
        <v>565.99</v>
      </c>
      <c r="I52" s="16">
        <v>1203.68</v>
      </c>
      <c r="J52" s="16">
        <v>2499.2199999999998</v>
      </c>
      <c r="K52" s="36">
        <f t="shared" si="4"/>
        <v>1319.1200000000001</v>
      </c>
    </row>
    <row r="53" spans="1:11" x14ac:dyDescent="0.25">
      <c r="A53" s="11">
        <v>1272015401</v>
      </c>
      <c r="B53" t="s">
        <v>278</v>
      </c>
      <c r="C53" s="61">
        <v>1500</v>
      </c>
      <c r="D53" s="28">
        <v>1500</v>
      </c>
      <c r="E53" s="58">
        <v>867.58</v>
      </c>
      <c r="F53" s="16">
        <v>1295.54</v>
      </c>
      <c r="G53" s="16">
        <v>1515.56</v>
      </c>
      <c r="H53" s="16">
        <v>1830.3</v>
      </c>
      <c r="I53" s="16">
        <v>1394.12</v>
      </c>
      <c r="J53" s="16">
        <v>2439.25</v>
      </c>
      <c r="K53" s="36">
        <f t="shared" si="4"/>
        <v>1694.9540000000002</v>
      </c>
    </row>
    <row r="54" spans="1:11" x14ac:dyDescent="0.25">
      <c r="A54" s="11">
        <v>1272015540</v>
      </c>
      <c r="B54" t="s">
        <v>279</v>
      </c>
      <c r="C54" s="61">
        <v>15000</v>
      </c>
      <c r="D54" s="28">
        <v>15000</v>
      </c>
      <c r="E54" s="58">
        <v>10827.68</v>
      </c>
      <c r="F54" s="16">
        <v>12263.35</v>
      </c>
      <c r="G54" s="16">
        <v>8105.32</v>
      </c>
      <c r="H54" s="16">
        <v>11334.97</v>
      </c>
      <c r="I54" s="16">
        <v>14040.44</v>
      </c>
      <c r="J54" s="16">
        <v>10951.52</v>
      </c>
      <c r="K54" s="36">
        <f t="shared" si="4"/>
        <v>11339.12</v>
      </c>
    </row>
    <row r="55" spans="1:11" x14ac:dyDescent="0.25">
      <c r="A55" s="11">
        <v>1272015560</v>
      </c>
      <c r="B55" t="s">
        <v>280</v>
      </c>
      <c r="C55" s="61"/>
      <c r="D55" s="28">
        <f t="shared" ref="D55" si="5">E55*1.0175</f>
        <v>0</v>
      </c>
      <c r="E55" s="58">
        <v>0</v>
      </c>
      <c r="F55" s="16">
        <v>0</v>
      </c>
      <c r="G55" s="16">
        <v>0</v>
      </c>
      <c r="H55" s="16">
        <v>0</v>
      </c>
      <c r="I55" s="16">
        <v>0</v>
      </c>
      <c r="J55" s="16">
        <v>40000</v>
      </c>
      <c r="K55" s="36">
        <f t="shared" si="4"/>
        <v>8000</v>
      </c>
    </row>
    <row r="56" spans="1:11" x14ac:dyDescent="0.25">
      <c r="A56" s="11">
        <v>1272015590</v>
      </c>
      <c r="B56" t="s">
        <v>281</v>
      </c>
      <c r="C56" s="61">
        <v>90000</v>
      </c>
      <c r="D56" s="28">
        <v>80000</v>
      </c>
      <c r="E56" s="58">
        <v>83205.27</v>
      </c>
      <c r="F56" s="16">
        <v>90558.67</v>
      </c>
      <c r="G56" s="16">
        <v>89806.21</v>
      </c>
      <c r="H56" s="16">
        <v>94402.05</v>
      </c>
      <c r="I56" s="16">
        <v>83879.520000000004</v>
      </c>
      <c r="J56" s="16">
        <v>102338.78</v>
      </c>
      <c r="K56" s="36">
        <f t="shared" si="4"/>
        <v>92197.046000000002</v>
      </c>
    </row>
    <row r="57" spans="1:11" x14ac:dyDescent="0.25">
      <c r="A57" s="11">
        <v>1272071120</v>
      </c>
      <c r="B57" t="s">
        <v>426</v>
      </c>
      <c r="C57" s="61">
        <v>57000</v>
      </c>
      <c r="D57" s="28">
        <v>17000</v>
      </c>
      <c r="E57" s="58">
        <v>6627.33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36">
        <f t="shared" si="4"/>
        <v>0</v>
      </c>
    </row>
    <row r="58" spans="1:11" x14ac:dyDescent="0.25">
      <c r="A58" s="11">
        <v>1272071300</v>
      </c>
      <c r="B58" t="s">
        <v>482</v>
      </c>
      <c r="C58" s="61">
        <v>17100</v>
      </c>
      <c r="D58" s="28">
        <v>0</v>
      </c>
      <c r="E58" s="58">
        <v>1112.6199999999999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36">
        <f t="shared" si="4"/>
        <v>0</v>
      </c>
    </row>
    <row r="59" spans="1:11" x14ac:dyDescent="0.25">
      <c r="A59" s="11">
        <v>1272072150</v>
      </c>
      <c r="B59" t="s">
        <v>291</v>
      </c>
      <c r="C59" s="61">
        <v>1000</v>
      </c>
      <c r="D59" s="28">
        <v>1000</v>
      </c>
      <c r="E59" s="58">
        <v>625</v>
      </c>
      <c r="F59" s="16">
        <v>483.54</v>
      </c>
      <c r="G59" s="16">
        <v>1131.0899999999999</v>
      </c>
      <c r="H59" s="16">
        <v>0</v>
      </c>
      <c r="I59" s="16">
        <v>380.12</v>
      </c>
      <c r="J59" s="16">
        <v>402.78</v>
      </c>
      <c r="K59" s="36">
        <f t="shared" si="4"/>
        <v>479.50599999999997</v>
      </c>
    </row>
    <row r="60" spans="1:11" x14ac:dyDescent="0.25">
      <c r="A60" s="11">
        <v>1272072510</v>
      </c>
      <c r="B60" t="s">
        <v>292</v>
      </c>
      <c r="C60" s="61">
        <v>2500</v>
      </c>
      <c r="D60" s="28">
        <v>5000</v>
      </c>
      <c r="E60" s="58">
        <v>1846.17</v>
      </c>
      <c r="F60" s="51">
        <v>0</v>
      </c>
      <c r="G60" s="16">
        <v>3725</v>
      </c>
      <c r="H60" s="16">
        <v>14986.7</v>
      </c>
      <c r="I60" s="16">
        <v>0</v>
      </c>
      <c r="J60" s="16">
        <v>12176.6</v>
      </c>
      <c r="K60" s="36">
        <f t="shared" si="4"/>
        <v>6177.6600000000008</v>
      </c>
    </row>
    <row r="61" spans="1:11" x14ac:dyDescent="0.25">
      <c r="A61" s="11">
        <v>1272072511</v>
      </c>
      <c r="B61" t="s">
        <v>293</v>
      </c>
      <c r="C61" s="61">
        <v>6000</v>
      </c>
      <c r="D61" s="28">
        <v>6000</v>
      </c>
      <c r="E61" s="58">
        <v>2256.5</v>
      </c>
      <c r="F61" s="16">
        <v>2149.2399999999998</v>
      </c>
      <c r="G61" s="16">
        <v>2172.56</v>
      </c>
      <c r="H61" s="16">
        <v>5224.9399999999996</v>
      </c>
      <c r="I61" s="16">
        <v>0</v>
      </c>
      <c r="J61" s="16">
        <v>3497.62</v>
      </c>
      <c r="K61" s="36">
        <f t="shared" si="4"/>
        <v>2608.8719999999994</v>
      </c>
    </row>
    <row r="62" spans="1:11" x14ac:dyDescent="0.25">
      <c r="A62" s="11">
        <v>1272075253</v>
      </c>
      <c r="B62" t="s">
        <v>423</v>
      </c>
      <c r="C62" s="61">
        <v>200</v>
      </c>
      <c r="D62" s="28">
        <v>200</v>
      </c>
      <c r="E62" s="58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36">
        <f t="shared" si="4"/>
        <v>0</v>
      </c>
    </row>
    <row r="63" spans="1:11" x14ac:dyDescent="0.25">
      <c r="A63" s="11">
        <v>1272075254</v>
      </c>
      <c r="B63" t="s">
        <v>424</v>
      </c>
      <c r="C63" s="61">
        <v>1000</v>
      </c>
      <c r="D63" s="28">
        <v>2000</v>
      </c>
      <c r="E63" s="58">
        <v>161.72</v>
      </c>
      <c r="F63" s="16">
        <v>1569.3</v>
      </c>
      <c r="G63" s="16">
        <v>554.99</v>
      </c>
      <c r="H63" s="16">
        <v>1293.25</v>
      </c>
      <c r="I63" s="16">
        <v>765.38</v>
      </c>
      <c r="J63" s="16">
        <v>651.13</v>
      </c>
      <c r="K63" s="36">
        <f t="shared" si="4"/>
        <v>966.81000000000006</v>
      </c>
    </row>
    <row r="64" spans="1:11" x14ac:dyDescent="0.25">
      <c r="A64" s="11">
        <v>1272075300</v>
      </c>
      <c r="B64" t="s">
        <v>294</v>
      </c>
      <c r="C64" s="61">
        <v>5000</v>
      </c>
      <c r="D64" s="28">
        <v>10000</v>
      </c>
      <c r="E64" s="58">
        <v>4438.42</v>
      </c>
      <c r="F64" s="16">
        <v>2543.46</v>
      </c>
      <c r="G64" s="16">
        <v>5330.87</v>
      </c>
      <c r="H64" s="16">
        <v>11611.09</v>
      </c>
      <c r="I64" s="16">
        <v>7037.61</v>
      </c>
      <c r="J64" s="16">
        <v>25416.13</v>
      </c>
      <c r="K64" s="36">
        <f t="shared" si="4"/>
        <v>10387.832</v>
      </c>
    </row>
    <row r="65" spans="1:11" x14ac:dyDescent="0.25">
      <c r="A65" s="11">
        <v>1272095260</v>
      </c>
      <c r="B65" t="s">
        <v>297</v>
      </c>
      <c r="C65" s="61">
        <v>50</v>
      </c>
      <c r="D65" s="28">
        <v>50</v>
      </c>
      <c r="E65" s="58">
        <v>0</v>
      </c>
      <c r="F65" s="16">
        <v>0</v>
      </c>
      <c r="G65" s="16">
        <v>0</v>
      </c>
      <c r="H65" s="16">
        <v>-12</v>
      </c>
      <c r="I65" s="16">
        <v>82.78</v>
      </c>
      <c r="J65" s="16">
        <v>27</v>
      </c>
      <c r="K65" s="36">
        <f t="shared" si="4"/>
        <v>19.556000000000001</v>
      </c>
    </row>
    <row r="66" spans="1:11" x14ac:dyDescent="0.25">
      <c r="A66" s="11">
        <v>1272095261</v>
      </c>
      <c r="B66" t="s">
        <v>298</v>
      </c>
      <c r="C66" s="61">
        <v>50</v>
      </c>
      <c r="D66" s="28">
        <v>50</v>
      </c>
      <c r="E66" s="58">
        <v>0</v>
      </c>
      <c r="F66" s="16">
        <v>0</v>
      </c>
      <c r="G66" s="16">
        <v>0</v>
      </c>
      <c r="H66" s="3">
        <v>-12</v>
      </c>
      <c r="I66" s="16">
        <v>0</v>
      </c>
      <c r="J66" s="16">
        <v>746.31</v>
      </c>
      <c r="K66" s="36">
        <f t="shared" si="4"/>
        <v>146.86199999999999</v>
      </c>
    </row>
    <row r="67" spans="1:11" x14ac:dyDescent="0.25">
      <c r="A67" s="11">
        <v>1272095274</v>
      </c>
      <c r="B67" t="s">
        <v>299</v>
      </c>
      <c r="C67" s="61">
        <v>1500</v>
      </c>
      <c r="D67" s="28">
        <v>2500</v>
      </c>
      <c r="E67" s="58">
        <v>302.16000000000003</v>
      </c>
      <c r="F67" s="16">
        <v>1016.86</v>
      </c>
      <c r="G67" s="16">
        <v>990.84</v>
      </c>
      <c r="H67" s="16">
        <v>4394.37</v>
      </c>
      <c r="I67" s="16">
        <v>1346.8</v>
      </c>
      <c r="J67" s="16">
        <v>1211.06</v>
      </c>
      <c r="K67" s="36">
        <f t="shared" si="4"/>
        <v>1791.9860000000001</v>
      </c>
    </row>
    <row r="68" spans="1:11" x14ac:dyDescent="0.25">
      <c r="A68" s="11">
        <v>1272095284</v>
      </c>
      <c r="B68" t="s">
        <v>300</v>
      </c>
      <c r="C68" s="61">
        <v>5000</v>
      </c>
      <c r="D68" s="28">
        <v>3500</v>
      </c>
      <c r="E68" s="58">
        <v>4478.7</v>
      </c>
      <c r="F68" s="16">
        <v>6954.65</v>
      </c>
      <c r="G68" s="16">
        <v>6362.26</v>
      </c>
      <c r="H68" s="16">
        <v>2257.85</v>
      </c>
      <c r="I68" s="16">
        <v>3155.18</v>
      </c>
      <c r="J68" s="16">
        <v>3347.47</v>
      </c>
      <c r="K68" s="36">
        <f t="shared" si="4"/>
        <v>4415.482</v>
      </c>
    </row>
    <row r="69" spans="1:11" x14ac:dyDescent="0.25">
      <c r="A69" s="11">
        <v>1272101120</v>
      </c>
      <c r="B69" t="s">
        <v>427</v>
      </c>
      <c r="C69" s="61">
        <v>30000</v>
      </c>
      <c r="D69" s="28">
        <v>17000</v>
      </c>
      <c r="E69" s="58">
        <v>2219.73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36">
        <f t="shared" si="4"/>
        <v>0</v>
      </c>
    </row>
    <row r="70" spans="1:11" x14ac:dyDescent="0.25">
      <c r="A70" s="11">
        <v>1272101300</v>
      </c>
      <c r="B70" t="s">
        <v>486</v>
      </c>
      <c r="C70" s="61">
        <v>9000</v>
      </c>
      <c r="D70" s="28"/>
      <c r="E70" s="58">
        <v>380.07</v>
      </c>
      <c r="F70" s="16"/>
      <c r="G70" s="16"/>
      <c r="H70" s="16"/>
      <c r="I70" s="16"/>
      <c r="J70" s="16"/>
      <c r="K70" s="36"/>
    </row>
    <row r="71" spans="1:11" x14ac:dyDescent="0.25">
      <c r="A71" s="11">
        <v>1272102170</v>
      </c>
      <c r="B71" t="s">
        <v>331</v>
      </c>
      <c r="C71" s="61">
        <v>0</v>
      </c>
      <c r="D71" s="28">
        <v>0</v>
      </c>
      <c r="E71" s="58">
        <v>0</v>
      </c>
      <c r="F71" s="16">
        <v>0</v>
      </c>
      <c r="G71" s="16">
        <v>0</v>
      </c>
      <c r="H71" s="16">
        <v>0</v>
      </c>
      <c r="I71" s="16">
        <v>762.77</v>
      </c>
      <c r="J71" s="16">
        <v>812.38</v>
      </c>
      <c r="K71" s="36">
        <f t="shared" si="4"/>
        <v>315.03000000000003</v>
      </c>
    </row>
    <row r="72" spans="1:11" x14ac:dyDescent="0.25">
      <c r="A72" s="11">
        <v>1272102511</v>
      </c>
      <c r="B72" t="s">
        <v>394</v>
      </c>
      <c r="C72" s="61">
        <v>2500</v>
      </c>
      <c r="D72" s="28">
        <v>2500</v>
      </c>
      <c r="E72" s="58">
        <v>2256.5</v>
      </c>
      <c r="F72" s="16">
        <v>1730.1</v>
      </c>
      <c r="G72" s="16">
        <v>1492.17</v>
      </c>
      <c r="H72" s="16">
        <v>2635.51</v>
      </c>
      <c r="I72" s="16">
        <v>0</v>
      </c>
      <c r="J72" s="16">
        <v>1924.83</v>
      </c>
      <c r="K72" s="36">
        <f t="shared" si="4"/>
        <v>1556.5220000000002</v>
      </c>
    </row>
    <row r="73" spans="1:11" x14ac:dyDescent="0.25">
      <c r="A73" s="11">
        <v>1272105300</v>
      </c>
      <c r="B73" t="s">
        <v>386</v>
      </c>
      <c r="C73" s="61">
        <v>2500</v>
      </c>
      <c r="D73" s="28">
        <v>2500</v>
      </c>
      <c r="E73" s="58">
        <v>1686.85</v>
      </c>
      <c r="F73" s="16">
        <v>2938.38</v>
      </c>
      <c r="G73" s="16">
        <v>3038.98</v>
      </c>
      <c r="H73" s="16">
        <v>2635.51</v>
      </c>
      <c r="I73" s="16">
        <v>0</v>
      </c>
      <c r="J73" s="16">
        <v>1708.08</v>
      </c>
      <c r="K73" s="36">
        <f t="shared" si="4"/>
        <v>2064.19</v>
      </c>
    </row>
    <row r="74" spans="1:11" x14ac:dyDescent="0.25">
      <c r="A74" s="11">
        <v>1274022170</v>
      </c>
      <c r="B74" t="s">
        <v>319</v>
      </c>
      <c r="C74" s="61"/>
      <c r="D74" s="28">
        <v>0</v>
      </c>
      <c r="E74" s="58">
        <v>0</v>
      </c>
      <c r="F74" s="16">
        <v>0</v>
      </c>
      <c r="G74" s="16">
        <v>0</v>
      </c>
      <c r="H74" s="16">
        <v>165.4</v>
      </c>
      <c r="I74" s="16">
        <v>778.56</v>
      </c>
      <c r="J74" s="16">
        <v>653.77</v>
      </c>
      <c r="K74" s="36">
        <f t="shared" si="4"/>
        <v>319.54599999999999</v>
      </c>
    </row>
    <row r="75" spans="1:11" x14ac:dyDescent="0.25">
      <c r="A75" s="11">
        <v>1274025300</v>
      </c>
      <c r="B75" t="s">
        <v>320</v>
      </c>
      <c r="C75" s="61">
        <v>2500</v>
      </c>
      <c r="D75" s="28">
        <v>2500</v>
      </c>
      <c r="E75" s="58">
        <v>2272.5300000000002</v>
      </c>
      <c r="F75" s="16">
        <v>1014</v>
      </c>
      <c r="G75" s="16">
        <v>4608.55</v>
      </c>
      <c r="H75" s="16">
        <v>3850.04</v>
      </c>
      <c r="I75" s="16">
        <v>4485.18</v>
      </c>
      <c r="J75" s="16">
        <v>2912.06</v>
      </c>
      <c r="K75" s="36">
        <f t="shared" si="4"/>
        <v>3373.9660000000003</v>
      </c>
    </row>
    <row r="76" spans="1:11" x14ac:dyDescent="0.25">
      <c r="A76" s="11">
        <v>1274025560</v>
      </c>
      <c r="B76" t="s">
        <v>321</v>
      </c>
      <c r="C76" s="61">
        <v>5000</v>
      </c>
      <c r="D76" s="28">
        <v>4000</v>
      </c>
      <c r="E76" s="58">
        <v>5061.16</v>
      </c>
      <c r="F76" s="16">
        <v>3940.99</v>
      </c>
      <c r="G76" s="16">
        <v>-46.85</v>
      </c>
      <c r="H76" s="16">
        <v>1302.8800000000001</v>
      </c>
      <c r="I76" s="16">
        <v>1579.86</v>
      </c>
      <c r="J76" s="16">
        <v>1644.6</v>
      </c>
      <c r="K76" s="36">
        <f t="shared" si="4"/>
        <v>1684.2959999999998</v>
      </c>
    </row>
    <row r="77" spans="1:11" x14ac:dyDescent="0.25">
      <c r="A77" s="11">
        <v>1274175300</v>
      </c>
      <c r="B77" t="s">
        <v>322</v>
      </c>
      <c r="C77" s="61">
        <v>500</v>
      </c>
      <c r="D77" s="28">
        <v>500</v>
      </c>
      <c r="E77" s="58">
        <v>0</v>
      </c>
      <c r="F77" s="16">
        <v>0</v>
      </c>
      <c r="G77" s="16">
        <v>0</v>
      </c>
      <c r="H77" s="16">
        <v>249.53</v>
      </c>
      <c r="I77" s="16">
        <v>0</v>
      </c>
      <c r="J77" s="16">
        <v>320</v>
      </c>
      <c r="K77" s="36">
        <f t="shared" si="4"/>
        <v>113.90599999999999</v>
      </c>
    </row>
    <row r="78" spans="1:11" x14ac:dyDescent="0.25">
      <c r="A78" s="11">
        <v>1274185300</v>
      </c>
      <c r="B78" t="s">
        <v>323</v>
      </c>
      <c r="C78" s="61">
        <v>0</v>
      </c>
      <c r="D78" s="28">
        <f t="shared" ref="D78:D84" si="6">E78*1.0175</f>
        <v>0</v>
      </c>
      <c r="E78" s="58">
        <v>0</v>
      </c>
      <c r="F78" s="16">
        <v>0</v>
      </c>
      <c r="G78" s="16">
        <v>653.77</v>
      </c>
      <c r="H78" s="16">
        <v>1394.44</v>
      </c>
      <c r="I78" s="16">
        <v>2766.12</v>
      </c>
      <c r="J78" s="16">
        <v>4446.6000000000004</v>
      </c>
      <c r="K78" s="36">
        <f t="shared" si="4"/>
        <v>1852.1860000000001</v>
      </c>
    </row>
    <row r="79" spans="1:11" x14ac:dyDescent="0.25">
      <c r="A79" s="11">
        <v>1274195300</v>
      </c>
      <c r="B79" t="s">
        <v>324</v>
      </c>
      <c r="C79" s="61">
        <v>500</v>
      </c>
      <c r="D79" s="28">
        <v>500</v>
      </c>
      <c r="E79" s="58">
        <v>0</v>
      </c>
      <c r="F79" s="16">
        <v>0</v>
      </c>
      <c r="G79" s="16">
        <v>52.3</v>
      </c>
      <c r="H79" s="16">
        <v>402.59</v>
      </c>
      <c r="I79" s="16">
        <v>0</v>
      </c>
      <c r="J79" s="16">
        <v>328.16</v>
      </c>
      <c r="K79" s="36">
        <f t="shared" si="4"/>
        <v>156.60999999999999</v>
      </c>
    </row>
    <row r="80" spans="1:11" x14ac:dyDescent="0.25">
      <c r="A80" s="11">
        <v>1274235300</v>
      </c>
      <c r="B80" t="s">
        <v>325</v>
      </c>
      <c r="C80" s="61">
        <v>2500</v>
      </c>
      <c r="D80" s="28">
        <v>2500</v>
      </c>
      <c r="E80" s="58">
        <v>2296.2199999999998</v>
      </c>
      <c r="F80" s="16">
        <v>137.57</v>
      </c>
      <c r="G80" s="16">
        <v>0</v>
      </c>
      <c r="H80" s="16">
        <v>426.26</v>
      </c>
      <c r="I80" s="16">
        <v>252.3</v>
      </c>
      <c r="J80" s="16">
        <v>28.1</v>
      </c>
      <c r="K80" s="36">
        <f t="shared" si="4"/>
        <v>168.84599999999998</v>
      </c>
    </row>
    <row r="81" spans="1:21" x14ac:dyDescent="0.25">
      <c r="A81" s="11">
        <v>1274245300</v>
      </c>
      <c r="B81" t="s">
        <v>326</v>
      </c>
      <c r="C81" s="61">
        <v>3500</v>
      </c>
      <c r="D81" s="28">
        <v>1500</v>
      </c>
      <c r="E81" s="58">
        <v>2811.02</v>
      </c>
      <c r="F81" s="16">
        <v>1456.28</v>
      </c>
      <c r="G81" s="16">
        <v>312.7</v>
      </c>
      <c r="H81" s="16">
        <v>3400</v>
      </c>
      <c r="I81" s="16">
        <v>11577.71</v>
      </c>
      <c r="J81" s="16">
        <v>884.26</v>
      </c>
      <c r="K81" s="36">
        <f t="shared" si="4"/>
        <v>3526.1899999999996</v>
      </c>
    </row>
    <row r="82" spans="1:21" x14ac:dyDescent="0.25">
      <c r="A82" s="11">
        <v>1274255300</v>
      </c>
      <c r="B82" t="s">
        <v>327</v>
      </c>
      <c r="C82" s="61">
        <v>500</v>
      </c>
      <c r="D82" s="28">
        <v>500</v>
      </c>
      <c r="E82" s="58">
        <v>0</v>
      </c>
      <c r="F82" s="16">
        <v>928.74</v>
      </c>
      <c r="G82" s="16">
        <v>0</v>
      </c>
      <c r="H82" s="16">
        <v>164.52</v>
      </c>
      <c r="I82" s="16">
        <v>44.48</v>
      </c>
      <c r="J82" s="16">
        <v>494.15</v>
      </c>
      <c r="K82" s="36">
        <f t="shared" si="4"/>
        <v>326.37799999999999</v>
      </c>
    </row>
    <row r="83" spans="1:21" x14ac:dyDescent="0.25">
      <c r="A83" s="11">
        <v>1274295300</v>
      </c>
      <c r="B83" t="s">
        <v>332</v>
      </c>
      <c r="C83" s="61"/>
      <c r="D83" s="28">
        <f t="shared" si="6"/>
        <v>0</v>
      </c>
      <c r="E83" s="58">
        <v>0</v>
      </c>
      <c r="F83" s="16">
        <v>0</v>
      </c>
      <c r="G83" s="16">
        <v>0</v>
      </c>
      <c r="H83" s="16">
        <v>52.67</v>
      </c>
      <c r="I83" s="16">
        <v>222.11</v>
      </c>
      <c r="J83" s="16">
        <v>0</v>
      </c>
      <c r="K83" s="36">
        <f t="shared" si="4"/>
        <v>54.956000000000003</v>
      </c>
    </row>
    <row r="84" spans="1:21" x14ac:dyDescent="0.25">
      <c r="A84" s="11">
        <v>1274295470</v>
      </c>
      <c r="B84" t="s">
        <v>333</v>
      </c>
      <c r="C84" s="61"/>
      <c r="D84" s="28">
        <f t="shared" si="6"/>
        <v>0</v>
      </c>
      <c r="E84" s="58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36">
        <f t="shared" si="4"/>
        <v>0</v>
      </c>
    </row>
    <row r="85" spans="1:21" x14ac:dyDescent="0.25">
      <c r="A85" s="11">
        <v>1274305300</v>
      </c>
      <c r="B85" t="s">
        <v>328</v>
      </c>
      <c r="C85" s="61">
        <v>1000</v>
      </c>
      <c r="D85" s="28">
        <v>500</v>
      </c>
      <c r="E85" s="58">
        <v>1.44</v>
      </c>
      <c r="F85" s="16">
        <v>0</v>
      </c>
      <c r="G85" s="16">
        <v>62.73</v>
      </c>
      <c r="H85" s="16">
        <v>1031.4000000000001</v>
      </c>
      <c r="I85" s="16">
        <v>884.12</v>
      </c>
      <c r="J85" s="16">
        <v>952.38</v>
      </c>
      <c r="K85" s="36">
        <f t="shared" si="4"/>
        <v>586.12599999999998</v>
      </c>
    </row>
    <row r="86" spans="1:21" x14ac:dyDescent="0.25">
      <c r="A86" s="11">
        <v>1274315300</v>
      </c>
      <c r="B86" t="s">
        <v>329</v>
      </c>
      <c r="C86" s="61">
        <v>1500</v>
      </c>
      <c r="D86" s="28">
        <v>2000</v>
      </c>
      <c r="E86" s="58">
        <v>419.86</v>
      </c>
      <c r="F86" s="16">
        <v>190.48</v>
      </c>
      <c r="G86" s="16">
        <v>103.46</v>
      </c>
      <c r="H86" s="16">
        <v>555.42999999999995</v>
      </c>
      <c r="I86" s="16">
        <v>1494.67</v>
      </c>
      <c r="J86" s="16">
        <v>374.78</v>
      </c>
      <c r="K86" s="36">
        <f t="shared" si="4"/>
        <v>543.7639999999999</v>
      </c>
    </row>
    <row r="87" spans="1:21" s="4" customFormat="1" ht="15.75" thickBot="1" x14ac:dyDescent="0.3">
      <c r="A87" s="48" t="s">
        <v>33</v>
      </c>
      <c r="C87" s="62">
        <f>SUM(C32:C86)</f>
        <v>853248</v>
      </c>
      <c r="D87" s="5">
        <f t="shared" ref="D87:J87" si="7">SUM(D32:D86)</f>
        <v>479997</v>
      </c>
      <c r="E87" s="5">
        <f t="shared" si="7"/>
        <v>551362.96</v>
      </c>
      <c r="F87" s="5">
        <f t="shared" si="7"/>
        <v>429553.24999999988</v>
      </c>
      <c r="G87" s="5">
        <f t="shared" si="7"/>
        <v>601832.22000000009</v>
      </c>
      <c r="H87" s="5">
        <f t="shared" si="7"/>
        <v>740396.7699999999</v>
      </c>
      <c r="I87" s="5">
        <f t="shared" si="7"/>
        <v>730604.30000000016</v>
      </c>
      <c r="J87" s="5">
        <f t="shared" si="7"/>
        <v>1025129.8400000001</v>
      </c>
      <c r="K87" s="37">
        <f t="shared" si="4"/>
        <v>705503.27599999995</v>
      </c>
      <c r="L87" s="55"/>
      <c r="M87" s="55"/>
      <c r="N87" s="55"/>
      <c r="O87" s="55"/>
      <c r="P87" s="55"/>
      <c r="Q87" s="55"/>
      <c r="R87" s="55"/>
      <c r="S87" s="55"/>
      <c r="T87" s="55"/>
      <c r="U87" s="55"/>
    </row>
  </sheetData>
  <conditionalFormatting sqref="F32:J47">
    <cfRule type="cellIs" dxfId="10" priority="6" operator="lessThan">
      <formula>0</formula>
    </cfRule>
  </conditionalFormatting>
  <conditionalFormatting sqref="F4:J4">
    <cfRule type="cellIs" dxfId="9" priority="10" operator="lessThan">
      <formula>0</formula>
    </cfRule>
  </conditionalFormatting>
  <conditionalFormatting sqref="F5:J8">
    <cfRule type="cellIs" dxfId="8" priority="9" operator="lessThan">
      <formula>0</formula>
    </cfRule>
  </conditionalFormatting>
  <conditionalFormatting sqref="F9:J18">
    <cfRule type="cellIs" dxfId="7" priority="8" operator="lessThan">
      <formula>0</formula>
    </cfRule>
  </conditionalFormatting>
  <conditionalFormatting sqref="F19:J27 F29:J29">
    <cfRule type="cellIs" dxfId="6" priority="7" operator="lessThan">
      <formula>0</formula>
    </cfRule>
  </conditionalFormatting>
  <conditionalFormatting sqref="F74:J86">
    <cfRule type="cellIs" dxfId="5" priority="1" operator="lessThan">
      <formula>0</formula>
    </cfRule>
  </conditionalFormatting>
  <conditionalFormatting sqref="F48:J56">
    <cfRule type="cellIs" dxfId="4" priority="5" operator="lessThan">
      <formula>0</formula>
    </cfRule>
  </conditionalFormatting>
  <conditionalFormatting sqref="F57:J64">
    <cfRule type="cellIs" dxfId="3" priority="4" operator="lessThan">
      <formula>0</formula>
    </cfRule>
  </conditionalFormatting>
  <conditionalFormatting sqref="F65:J68">
    <cfRule type="cellIs" dxfId="2" priority="3" operator="lessThan">
      <formula>0</formula>
    </cfRule>
  </conditionalFormatting>
  <conditionalFormatting sqref="F69:J73">
    <cfRule type="cellIs" dxfId="1" priority="2" operator="lessThan">
      <formula>0</formula>
    </cfRule>
  </conditionalFormatting>
  <pageMargins left="0.7" right="0.7" top="0.75" bottom="0.75" header="0.3" footer="0.3"/>
  <pageSetup paperSize="5" scale="64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467E-9981-4964-8AD0-FC364D4E190F}">
  <dimension ref="A1:B28"/>
  <sheetViews>
    <sheetView workbookViewId="0">
      <selection activeCell="D30" sqref="D30"/>
    </sheetView>
  </sheetViews>
  <sheetFormatPr defaultRowHeight="15" x14ac:dyDescent="0.25"/>
  <cols>
    <col min="1" max="1" width="15.140625" customWidth="1"/>
    <col min="2" max="2" width="15.28515625" customWidth="1"/>
  </cols>
  <sheetData>
    <row r="1" spans="1:2" ht="19.5" thickBot="1" x14ac:dyDescent="0.35">
      <c r="A1" s="65" t="s">
        <v>490</v>
      </c>
      <c r="B1" s="66"/>
    </row>
    <row r="2" spans="1:2" x14ac:dyDescent="0.25">
      <c r="A2" t="s">
        <v>491</v>
      </c>
      <c r="B2" s="3">
        <f>Admin!C36</f>
        <v>4848557</v>
      </c>
    </row>
    <row r="3" spans="1:2" x14ac:dyDescent="0.25">
      <c r="A3" t="s">
        <v>345</v>
      </c>
      <c r="B3" s="3">
        <f>'Solid Waste'!C9</f>
        <v>466000</v>
      </c>
    </row>
    <row r="4" spans="1:2" x14ac:dyDescent="0.25">
      <c r="A4" t="s">
        <v>492</v>
      </c>
      <c r="B4" s="3">
        <f>Recycling!C9</f>
        <v>76900</v>
      </c>
    </row>
    <row r="5" spans="1:2" x14ac:dyDescent="0.25">
      <c r="A5" t="s">
        <v>210</v>
      </c>
      <c r="B5" s="3">
        <f>NLC!C16</f>
        <v>114380</v>
      </c>
    </row>
    <row r="6" spans="1:2" x14ac:dyDescent="0.25">
      <c r="A6" t="s">
        <v>152</v>
      </c>
      <c r="B6" s="3">
        <f>'Public Works'!C7</f>
        <v>11100</v>
      </c>
    </row>
    <row r="7" spans="1:2" x14ac:dyDescent="0.25">
      <c r="A7" t="s">
        <v>493</v>
      </c>
      <c r="B7" s="3">
        <f>'Fire Dept'!C7</f>
        <v>16000</v>
      </c>
    </row>
    <row r="8" spans="1:2" x14ac:dyDescent="0.25">
      <c r="A8" t="s">
        <v>494</v>
      </c>
      <c r="B8" s="3">
        <f>Bylaw!C9</f>
        <v>7800</v>
      </c>
    </row>
    <row r="9" spans="1:2" x14ac:dyDescent="0.25">
      <c r="A9" t="s">
        <v>495</v>
      </c>
      <c r="B9" s="3">
        <f>Water!C14</f>
        <v>330100</v>
      </c>
    </row>
    <row r="10" spans="1:2" x14ac:dyDescent="0.25">
      <c r="A10" t="s">
        <v>496</v>
      </c>
      <c r="B10" s="3">
        <f>Parks!C8</f>
        <v>10500</v>
      </c>
    </row>
    <row r="11" spans="1:2" x14ac:dyDescent="0.25">
      <c r="A11" t="s">
        <v>497</v>
      </c>
      <c r="B11" s="3">
        <f>Recreation!C28</f>
        <v>147775</v>
      </c>
    </row>
    <row r="12" spans="1:2" ht="15.75" thickBot="1" x14ac:dyDescent="0.3">
      <c r="A12" s="4" t="s">
        <v>33</v>
      </c>
      <c r="B12" s="64">
        <f>SUM(B2:B11)</f>
        <v>6029112</v>
      </c>
    </row>
    <row r="14" spans="1:2" ht="19.5" thickBot="1" x14ac:dyDescent="0.35">
      <c r="A14" s="65" t="s">
        <v>34</v>
      </c>
      <c r="B14" s="66"/>
    </row>
    <row r="15" spans="1:2" x14ac:dyDescent="0.25">
      <c r="A15" t="str">
        <f t="shared" ref="A15:A24" si="0">A2</f>
        <v>Administration</v>
      </c>
      <c r="B15" s="3">
        <f>Admin!C87</f>
        <v>1801753</v>
      </c>
    </row>
    <row r="16" spans="1:2" x14ac:dyDescent="0.25">
      <c r="A16" t="str">
        <f t="shared" si="0"/>
        <v>Solid Waste</v>
      </c>
      <c r="B16" s="3">
        <f>'Solid Waste'!C30</f>
        <v>238926</v>
      </c>
    </row>
    <row r="17" spans="1:2" x14ac:dyDescent="0.25">
      <c r="A17" t="str">
        <f t="shared" si="0"/>
        <v>Recycling</v>
      </c>
      <c r="B17" s="3">
        <f>Recycling!C29</f>
        <v>218852</v>
      </c>
    </row>
    <row r="18" spans="1:2" x14ac:dyDescent="0.25">
      <c r="A18" t="str">
        <f t="shared" si="0"/>
        <v>NLC</v>
      </c>
      <c r="B18" s="3">
        <f>NLC!C45</f>
        <v>194186</v>
      </c>
    </row>
    <row r="19" spans="1:2" x14ac:dyDescent="0.25">
      <c r="A19" t="str">
        <f t="shared" si="0"/>
        <v>Public Works</v>
      </c>
      <c r="B19" s="3">
        <f>'Public Works'!C81</f>
        <v>1034251</v>
      </c>
    </row>
    <row r="20" spans="1:2" x14ac:dyDescent="0.25">
      <c r="A20" t="str">
        <f t="shared" si="0"/>
        <v>Fire Dept</v>
      </c>
      <c r="B20" s="3">
        <f>'Fire Dept'!C44</f>
        <v>353100</v>
      </c>
    </row>
    <row r="21" spans="1:2" x14ac:dyDescent="0.25">
      <c r="A21" t="str">
        <f t="shared" si="0"/>
        <v>Bylaw</v>
      </c>
      <c r="B21" s="3">
        <f>Bylaw!C25</f>
        <v>142500</v>
      </c>
    </row>
    <row r="22" spans="1:2" x14ac:dyDescent="0.25">
      <c r="A22" t="str">
        <f t="shared" si="0"/>
        <v xml:space="preserve">Water </v>
      </c>
      <c r="B22" s="3">
        <f>Water!C67</f>
        <v>833026</v>
      </c>
    </row>
    <row r="23" spans="1:2" x14ac:dyDescent="0.25">
      <c r="A23" t="str">
        <f t="shared" si="0"/>
        <v>Parks</v>
      </c>
      <c r="B23" s="3">
        <f>Parks!C68</f>
        <v>359270</v>
      </c>
    </row>
    <row r="24" spans="1:2" x14ac:dyDescent="0.25">
      <c r="A24" t="str">
        <f t="shared" si="0"/>
        <v>Recreation</v>
      </c>
      <c r="B24" s="3">
        <f>Recreation!C87</f>
        <v>853248</v>
      </c>
    </row>
    <row r="25" spans="1:2" ht="15.75" thickBot="1" x14ac:dyDescent="0.3">
      <c r="A25" s="4" t="s">
        <v>33</v>
      </c>
      <c r="B25" s="7">
        <f>SUM(B15:B24)</f>
        <v>6029112</v>
      </c>
    </row>
    <row r="27" spans="1:2" ht="15.75" thickBot="1" x14ac:dyDescent="0.3">
      <c r="A27" s="67" t="s">
        <v>504</v>
      </c>
      <c r="B27" s="68">
        <f>B12-B25</f>
        <v>0</v>
      </c>
    </row>
    <row r="28" spans="1:2" ht="15.75" thickTop="1" x14ac:dyDescent="0.25"/>
  </sheetData>
  <conditionalFormatting sqref="B27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49F3-E1FD-4762-BFEB-CD303F707927}">
  <sheetPr>
    <pageSetUpPr fitToPage="1"/>
  </sheetPr>
  <dimension ref="A1:L33"/>
  <sheetViews>
    <sheetView workbookViewId="0">
      <pane xSplit="2" topLeftCell="C1" activePane="topRight" state="frozen"/>
      <selection pane="topRight" activeCell="C13" sqref="C13"/>
    </sheetView>
  </sheetViews>
  <sheetFormatPr defaultRowHeight="15" x14ac:dyDescent="0.25"/>
  <cols>
    <col min="1" max="1" width="20.140625" customWidth="1"/>
    <col min="2" max="3" width="26.5703125" customWidth="1"/>
    <col min="4" max="5" width="24.85546875" customWidth="1"/>
    <col min="6" max="6" width="19.28515625" customWidth="1"/>
    <col min="7" max="7" width="14.7109375" customWidth="1"/>
    <col min="8" max="8" width="15.42578125" customWidth="1"/>
    <col min="9" max="9" width="16.140625" customWidth="1"/>
    <col min="10" max="10" width="14" bestFit="1" customWidth="1"/>
    <col min="11" max="11" width="29.28515625" customWidth="1"/>
  </cols>
  <sheetData>
    <row r="1" spans="1:12" ht="21" x14ac:dyDescent="0.35">
      <c r="A1" s="1" t="s">
        <v>345</v>
      </c>
    </row>
    <row r="2" spans="1:12" ht="15.75" x14ac:dyDescent="0.25">
      <c r="A2" s="2" t="s">
        <v>1</v>
      </c>
      <c r="B2" s="2"/>
      <c r="C2" s="2"/>
      <c r="D2" s="2"/>
      <c r="E2" s="2"/>
      <c r="F2" s="2"/>
    </row>
    <row r="3" spans="1:12" ht="16.5" thickBot="1" x14ac:dyDescent="0.3">
      <c r="A3" s="8" t="s">
        <v>2</v>
      </c>
      <c r="B3" s="8" t="s">
        <v>3</v>
      </c>
      <c r="C3" s="8" t="s">
        <v>450</v>
      </c>
      <c r="D3" s="8" t="s">
        <v>448</v>
      </c>
      <c r="E3" s="8" t="s">
        <v>451</v>
      </c>
      <c r="F3" s="8" t="s">
        <v>449</v>
      </c>
      <c r="G3" s="8" t="s">
        <v>399</v>
      </c>
      <c r="H3" s="8" t="s">
        <v>380</v>
      </c>
      <c r="I3" s="8" t="s">
        <v>344</v>
      </c>
      <c r="J3" s="8" t="s">
        <v>397</v>
      </c>
      <c r="K3" s="8" t="s">
        <v>452</v>
      </c>
      <c r="L3" s="29"/>
    </row>
    <row r="4" spans="1:12" x14ac:dyDescent="0.25">
      <c r="A4" s="11">
        <v>1143004200</v>
      </c>
      <c r="B4" t="s">
        <v>157</v>
      </c>
      <c r="C4" s="61">
        <v>115000</v>
      </c>
      <c r="D4" s="41">
        <v>100000</v>
      </c>
      <c r="E4" s="41">
        <v>118513.13</v>
      </c>
      <c r="F4" s="16">
        <v>89556.49</v>
      </c>
      <c r="G4" s="15">
        <v>110274.03</v>
      </c>
      <c r="H4" s="15">
        <v>88458.240000000005</v>
      </c>
      <c r="I4" s="16">
        <v>88986.23</v>
      </c>
      <c r="J4" s="16">
        <v>86820.76</v>
      </c>
      <c r="K4" s="36">
        <f>AVERAGE(F4:J4)</f>
        <v>92819.15</v>
      </c>
    </row>
    <row r="5" spans="1:12" x14ac:dyDescent="0.25">
      <c r="A5" s="11">
        <v>1143004300</v>
      </c>
      <c r="B5" t="s">
        <v>335</v>
      </c>
      <c r="C5" s="61">
        <v>285000</v>
      </c>
      <c r="D5" s="41">
        <v>245000</v>
      </c>
      <c r="E5" s="41">
        <v>279000.88</v>
      </c>
      <c r="F5" s="16">
        <v>380863.28</v>
      </c>
      <c r="G5" s="15">
        <v>231048.84</v>
      </c>
      <c r="H5" s="15">
        <v>191642.99</v>
      </c>
      <c r="I5" s="16">
        <v>150706.98000000001</v>
      </c>
      <c r="J5" s="16">
        <v>154895.32999999999</v>
      </c>
      <c r="K5" s="36">
        <f>AVERAGE(F5:J5)</f>
        <v>221831.484</v>
      </c>
    </row>
    <row r="6" spans="1:12" x14ac:dyDescent="0.25">
      <c r="A6" s="11">
        <v>1143004301</v>
      </c>
      <c r="B6" s="30" t="s">
        <v>364</v>
      </c>
      <c r="C6" s="63">
        <v>61000</v>
      </c>
      <c r="D6" s="41">
        <v>50000</v>
      </c>
      <c r="E6" s="41">
        <v>54230.7</v>
      </c>
      <c r="F6" s="19">
        <v>59500</v>
      </c>
      <c r="G6" s="19">
        <v>50000</v>
      </c>
      <c r="H6" s="19">
        <v>65642.89</v>
      </c>
      <c r="I6" s="19">
        <v>91958.17</v>
      </c>
      <c r="J6" s="19">
        <v>159680</v>
      </c>
      <c r="K6" s="36">
        <f>AVERAGE(F6:J6)</f>
        <v>85356.212</v>
      </c>
    </row>
    <row r="7" spans="1:12" x14ac:dyDescent="0.25">
      <c r="A7" s="11">
        <v>1143004800</v>
      </c>
      <c r="B7" t="s">
        <v>445</v>
      </c>
      <c r="C7" s="61">
        <v>5000</v>
      </c>
      <c r="D7" s="41">
        <v>5000</v>
      </c>
      <c r="E7" s="41">
        <v>21400</v>
      </c>
      <c r="F7" s="16">
        <v>800</v>
      </c>
      <c r="G7" s="15">
        <v>0</v>
      </c>
      <c r="H7" s="15">
        <v>0</v>
      </c>
      <c r="I7" s="16">
        <v>0</v>
      </c>
      <c r="J7" s="16">
        <v>0</v>
      </c>
      <c r="K7" s="36">
        <f>AVERAGE(F7:J7)</f>
        <v>160</v>
      </c>
    </row>
    <row r="8" spans="1:12" x14ac:dyDescent="0.25">
      <c r="A8" s="11">
        <v>11430049910</v>
      </c>
      <c r="B8" t="s">
        <v>396</v>
      </c>
      <c r="C8" s="61">
        <v>0</v>
      </c>
      <c r="D8" s="41">
        <v>0</v>
      </c>
      <c r="E8" s="41">
        <v>300</v>
      </c>
      <c r="F8" s="16">
        <v>510</v>
      </c>
      <c r="G8" s="15">
        <v>300</v>
      </c>
      <c r="H8" s="15">
        <v>0</v>
      </c>
      <c r="I8" s="16">
        <v>0</v>
      </c>
      <c r="J8" s="16">
        <v>0</v>
      </c>
      <c r="K8" s="36">
        <f>AVERAGE(F8:J8)</f>
        <v>162</v>
      </c>
    </row>
    <row r="9" spans="1:12" ht="15.75" thickBot="1" x14ac:dyDescent="0.3">
      <c r="A9" s="4" t="s">
        <v>33</v>
      </c>
      <c r="B9" s="4"/>
      <c r="C9" s="56">
        <f t="shared" ref="C9:J9" si="0">SUM(C4:C8)</f>
        <v>466000</v>
      </c>
      <c r="D9" s="56">
        <f t="shared" si="0"/>
        <v>400000</v>
      </c>
      <c r="E9" s="56">
        <f t="shared" si="0"/>
        <v>473444.71</v>
      </c>
      <c r="F9" s="17">
        <f t="shared" si="0"/>
        <v>531229.77</v>
      </c>
      <c r="G9" s="17">
        <f t="shared" si="0"/>
        <v>391622.87</v>
      </c>
      <c r="H9" s="17">
        <f t="shared" si="0"/>
        <v>345744.12</v>
      </c>
      <c r="I9" s="17">
        <f t="shared" si="0"/>
        <v>331651.38</v>
      </c>
      <c r="J9" s="17">
        <f t="shared" si="0"/>
        <v>401396.08999999997</v>
      </c>
      <c r="K9" s="37">
        <f t="shared" ref="K9" si="1">AVERAGE(F9:J9)</f>
        <v>400328.84600000002</v>
      </c>
    </row>
    <row r="10" spans="1:12" x14ac:dyDescent="0.25">
      <c r="K10" s="3"/>
    </row>
    <row r="11" spans="1:12" ht="15.75" x14ac:dyDescent="0.25">
      <c r="A11" s="2" t="s">
        <v>34</v>
      </c>
      <c r="K11" s="3"/>
    </row>
    <row r="12" spans="1:12" ht="16.5" thickBot="1" x14ac:dyDescent="0.3">
      <c r="A12" s="8" t="s">
        <v>2</v>
      </c>
      <c r="B12" s="8" t="s">
        <v>3</v>
      </c>
      <c r="C12" s="8" t="str">
        <f>C3</f>
        <v>2023 Projections</v>
      </c>
      <c r="D12" s="8" t="str">
        <f>D3</f>
        <v>2022 Approved Budget</v>
      </c>
      <c r="E12" s="8" t="str">
        <f>E3</f>
        <v>2022 YTD</v>
      </c>
      <c r="F12" s="8" t="str">
        <f>F3</f>
        <v>2021 Actuals</v>
      </c>
      <c r="G12" s="8" t="s">
        <v>399</v>
      </c>
      <c r="H12" s="8" t="s">
        <v>380</v>
      </c>
      <c r="I12" s="8" t="s">
        <v>344</v>
      </c>
      <c r="J12" s="8" t="s">
        <v>397</v>
      </c>
      <c r="K12" s="8" t="s">
        <v>452</v>
      </c>
    </row>
    <row r="13" spans="1:12" x14ac:dyDescent="0.25">
      <c r="A13" s="11">
        <v>1243001120</v>
      </c>
      <c r="B13" t="s">
        <v>336</v>
      </c>
      <c r="C13" s="61">
        <v>115500</v>
      </c>
      <c r="D13" s="28">
        <v>119658.24000000001</v>
      </c>
      <c r="E13" s="28">
        <v>82428.34</v>
      </c>
      <c r="F13" s="16">
        <v>96882.97</v>
      </c>
      <c r="G13" s="16">
        <v>116523.8</v>
      </c>
      <c r="H13" s="16">
        <v>122788.18</v>
      </c>
      <c r="I13" s="16">
        <v>19121.689999999999</v>
      </c>
      <c r="J13" s="16">
        <v>5999.68</v>
      </c>
      <c r="K13" s="36">
        <f>AVERAGE(F13:J13)</f>
        <v>72263.263999999996</v>
      </c>
    </row>
    <row r="14" spans="1:12" x14ac:dyDescent="0.25">
      <c r="A14" s="11">
        <v>1243001130</v>
      </c>
      <c r="B14" t="s">
        <v>337</v>
      </c>
      <c r="C14" s="61">
        <v>500</v>
      </c>
      <c r="D14" s="28">
        <v>500</v>
      </c>
      <c r="E14" s="28">
        <v>744.94</v>
      </c>
      <c r="F14" s="16">
        <v>111.29</v>
      </c>
      <c r="G14" s="16">
        <v>447.73</v>
      </c>
      <c r="H14" s="16">
        <v>363.2</v>
      </c>
      <c r="I14" s="16">
        <v>148.5</v>
      </c>
      <c r="J14" s="16">
        <v>0</v>
      </c>
      <c r="K14" s="36">
        <f t="shared" ref="K14:K30" si="2">AVERAGE(F14:J14)</f>
        <v>214.14400000000001</v>
      </c>
    </row>
    <row r="15" spans="1:12" x14ac:dyDescent="0.25">
      <c r="A15" s="11">
        <v>1243001300</v>
      </c>
      <c r="B15" t="s">
        <v>338</v>
      </c>
      <c r="C15" s="61">
        <v>34650</v>
      </c>
      <c r="D15" s="28">
        <v>36500</v>
      </c>
      <c r="E15" s="28">
        <v>14754.09</v>
      </c>
      <c r="F15" s="16">
        <v>18504.27</v>
      </c>
      <c r="G15" s="16">
        <v>57654.17</v>
      </c>
      <c r="H15" s="16">
        <v>31273.439999999999</v>
      </c>
      <c r="I15" s="16">
        <v>2683.86</v>
      </c>
      <c r="J15" s="16">
        <v>230.18</v>
      </c>
      <c r="K15" s="36">
        <f t="shared" si="2"/>
        <v>22069.184000000001</v>
      </c>
    </row>
    <row r="16" spans="1:12" x14ac:dyDescent="0.25">
      <c r="A16" s="11">
        <v>1243001480</v>
      </c>
      <c r="B16" t="s">
        <v>437</v>
      </c>
      <c r="C16" s="61">
        <v>10000</v>
      </c>
      <c r="D16" s="28">
        <v>10000</v>
      </c>
      <c r="E16" s="28">
        <v>5200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36">
        <f t="shared" si="2"/>
        <v>0</v>
      </c>
    </row>
    <row r="17" spans="1:11" x14ac:dyDescent="0.25">
      <c r="A17" s="11">
        <v>1243001482</v>
      </c>
      <c r="B17" t="s">
        <v>432</v>
      </c>
      <c r="C17" s="61">
        <v>1000</v>
      </c>
      <c r="D17" s="28">
        <v>0</v>
      </c>
      <c r="E17" s="28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36">
        <f t="shared" si="2"/>
        <v>0</v>
      </c>
    </row>
    <row r="18" spans="1:11" x14ac:dyDescent="0.25">
      <c r="A18" s="11">
        <v>1243002100</v>
      </c>
      <c r="B18" t="s">
        <v>375</v>
      </c>
      <c r="C18" s="61">
        <v>3376</v>
      </c>
      <c r="D18" s="28">
        <v>3376</v>
      </c>
      <c r="E18" s="28">
        <v>2861.7</v>
      </c>
      <c r="F18" s="16">
        <v>2042</v>
      </c>
      <c r="G18" s="16">
        <v>3376.29</v>
      </c>
      <c r="H18" s="16">
        <v>0</v>
      </c>
      <c r="I18" s="16">
        <v>0</v>
      </c>
      <c r="J18" s="16">
        <v>0</v>
      </c>
      <c r="K18" s="36">
        <f t="shared" si="2"/>
        <v>1083.6579999999999</v>
      </c>
    </row>
    <row r="19" spans="1:11" x14ac:dyDescent="0.25">
      <c r="A19" s="11">
        <v>1243002360</v>
      </c>
      <c r="B19" t="s">
        <v>438</v>
      </c>
      <c r="C19" s="61">
        <v>15000</v>
      </c>
      <c r="D19" s="28">
        <v>15000</v>
      </c>
      <c r="E19" s="28">
        <v>6578.86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36">
        <f t="shared" si="2"/>
        <v>0</v>
      </c>
    </row>
    <row r="20" spans="1:11" x14ac:dyDescent="0.25">
      <c r="A20" s="11">
        <v>1243002430</v>
      </c>
      <c r="B20" t="s">
        <v>339</v>
      </c>
      <c r="C20" s="61">
        <v>0</v>
      </c>
      <c r="D20" s="38">
        <v>0</v>
      </c>
      <c r="E20" s="27">
        <v>0</v>
      </c>
      <c r="F20" s="16">
        <v>0</v>
      </c>
      <c r="G20" s="16">
        <v>0</v>
      </c>
      <c r="H20" s="16">
        <v>30116.95</v>
      </c>
      <c r="I20" s="16">
        <v>0</v>
      </c>
      <c r="J20" s="16">
        <v>0</v>
      </c>
      <c r="K20" s="36">
        <f t="shared" si="2"/>
        <v>6023.39</v>
      </c>
    </row>
    <row r="21" spans="1:11" x14ac:dyDescent="0.25">
      <c r="A21" s="11">
        <v>1243005120</v>
      </c>
      <c r="B21" t="s">
        <v>430</v>
      </c>
      <c r="C21" s="61">
        <v>1000</v>
      </c>
      <c r="D21" s="38">
        <v>0</v>
      </c>
      <c r="E21" s="27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36">
        <f t="shared" si="2"/>
        <v>0</v>
      </c>
    </row>
    <row r="22" spans="1:11" x14ac:dyDescent="0.25">
      <c r="A22" s="11">
        <v>1243005255</v>
      </c>
      <c r="B22" t="s">
        <v>409</v>
      </c>
      <c r="C22" s="61">
        <v>0</v>
      </c>
      <c r="D22" s="38">
        <v>0</v>
      </c>
      <c r="E22" s="27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36">
        <f t="shared" si="2"/>
        <v>0</v>
      </c>
    </row>
    <row r="23" spans="1:11" x14ac:dyDescent="0.25">
      <c r="A23" s="11">
        <v>1243005272</v>
      </c>
      <c r="B23" t="s">
        <v>205</v>
      </c>
      <c r="C23" s="61">
        <v>9000</v>
      </c>
      <c r="D23" s="28">
        <v>9000</v>
      </c>
      <c r="E23" s="28">
        <v>2257.25</v>
      </c>
      <c r="F23" s="16">
        <v>1480.06</v>
      </c>
      <c r="G23" s="16">
        <v>1343.04</v>
      </c>
      <c r="H23" s="16">
        <v>2239.9299999999998</v>
      </c>
      <c r="I23" s="16">
        <v>2708.42</v>
      </c>
      <c r="J23" s="16">
        <v>2634.16</v>
      </c>
      <c r="K23" s="36">
        <f t="shared" si="2"/>
        <v>2081.1220000000003</v>
      </c>
    </row>
    <row r="24" spans="1:11" x14ac:dyDescent="0.25">
      <c r="A24" s="11">
        <v>1243005275</v>
      </c>
      <c r="B24" t="s">
        <v>421</v>
      </c>
      <c r="C24" s="61">
        <v>11000</v>
      </c>
      <c r="D24" s="28">
        <v>11000</v>
      </c>
      <c r="E24" s="28">
        <v>11437.23</v>
      </c>
      <c r="F24" s="16">
        <v>3773.06</v>
      </c>
      <c r="G24" s="16">
        <v>16763.55</v>
      </c>
      <c r="H24" s="16">
        <v>18987.95</v>
      </c>
      <c r="I24" s="16">
        <v>16574.04</v>
      </c>
      <c r="J24" s="16">
        <v>7523.27</v>
      </c>
      <c r="K24" s="36">
        <f t="shared" si="2"/>
        <v>12724.374</v>
      </c>
    </row>
    <row r="25" spans="1:11" x14ac:dyDescent="0.25">
      <c r="A25" s="11">
        <v>1243005276</v>
      </c>
      <c r="B25" t="s">
        <v>340</v>
      </c>
      <c r="C25" s="61">
        <v>0</v>
      </c>
      <c r="D25" s="28">
        <v>0</v>
      </c>
      <c r="E25" s="28">
        <v>0</v>
      </c>
      <c r="F25" s="16">
        <v>140.21</v>
      </c>
      <c r="G25" s="16">
        <v>1011.87</v>
      </c>
      <c r="H25" s="16">
        <v>776.01</v>
      </c>
      <c r="I25" s="16">
        <v>0</v>
      </c>
      <c r="J25" s="16">
        <v>0</v>
      </c>
      <c r="K25" s="36">
        <f t="shared" si="2"/>
        <v>385.61799999999999</v>
      </c>
    </row>
    <row r="26" spans="1:11" x14ac:dyDescent="0.25">
      <c r="A26" s="11">
        <v>1243005285</v>
      </c>
      <c r="B26" t="s">
        <v>400</v>
      </c>
      <c r="C26" s="61">
        <v>5000</v>
      </c>
      <c r="D26" s="28">
        <v>6000</v>
      </c>
      <c r="E26" s="28">
        <v>1804.51</v>
      </c>
      <c r="F26" s="16">
        <v>319.88</v>
      </c>
      <c r="G26" s="16">
        <v>4142.3</v>
      </c>
      <c r="H26" s="16">
        <v>0</v>
      </c>
      <c r="I26" s="16">
        <v>0</v>
      </c>
      <c r="J26" s="16">
        <v>0</v>
      </c>
      <c r="K26" s="36">
        <f t="shared" si="2"/>
        <v>892.43600000000004</v>
      </c>
    </row>
    <row r="27" spans="1:11" x14ac:dyDescent="0.25">
      <c r="A27" s="11">
        <v>1243005290</v>
      </c>
      <c r="B27" t="s">
        <v>341</v>
      </c>
      <c r="C27" s="61">
        <v>15000</v>
      </c>
      <c r="D27" s="28">
        <v>49000</v>
      </c>
      <c r="E27" s="28">
        <v>51124.98</v>
      </c>
      <c r="F27" s="16">
        <v>126824.44</v>
      </c>
      <c r="G27" s="16">
        <v>16505.03</v>
      </c>
      <c r="H27" s="16">
        <v>18218.41</v>
      </c>
      <c r="I27" s="16">
        <v>10245.24</v>
      </c>
      <c r="J27" s="16">
        <v>0</v>
      </c>
      <c r="K27" s="36">
        <f t="shared" si="2"/>
        <v>34358.623999999996</v>
      </c>
    </row>
    <row r="28" spans="1:11" x14ac:dyDescent="0.25">
      <c r="A28" s="11">
        <v>1243005293</v>
      </c>
      <c r="B28" t="s">
        <v>342</v>
      </c>
      <c r="C28" s="61">
        <v>8000</v>
      </c>
      <c r="D28" s="28">
        <v>8000</v>
      </c>
      <c r="E28" s="28">
        <v>3269.23</v>
      </c>
      <c r="F28" s="16">
        <v>4836.38</v>
      </c>
      <c r="G28" s="16">
        <v>5457.15</v>
      </c>
      <c r="H28" s="16">
        <v>4060.68</v>
      </c>
      <c r="I28" s="16">
        <v>3357.6</v>
      </c>
      <c r="J28" s="16">
        <v>3108.22</v>
      </c>
      <c r="K28" s="36">
        <f t="shared" si="2"/>
        <v>4164.0059999999994</v>
      </c>
    </row>
    <row r="29" spans="1:11" x14ac:dyDescent="0.25">
      <c r="A29" s="11">
        <v>1243005300</v>
      </c>
      <c r="B29" t="s">
        <v>343</v>
      </c>
      <c r="C29" s="61">
        <v>9900</v>
      </c>
      <c r="D29" s="28">
        <v>9900</v>
      </c>
      <c r="E29" s="28">
        <v>4084.61</v>
      </c>
      <c r="F29" s="16">
        <v>10603.28</v>
      </c>
      <c r="G29" s="16">
        <v>5075.6099999999997</v>
      </c>
      <c r="H29" s="16">
        <v>3293.2</v>
      </c>
      <c r="I29" s="16">
        <v>706.99</v>
      </c>
      <c r="J29" s="16">
        <v>5296.32</v>
      </c>
      <c r="K29" s="36">
        <f t="shared" si="2"/>
        <v>4995.08</v>
      </c>
    </row>
    <row r="30" spans="1:11" ht="15.75" thickBot="1" x14ac:dyDescent="0.3">
      <c r="A30" s="4" t="s">
        <v>33</v>
      </c>
      <c r="B30" s="4"/>
      <c r="C30" s="7">
        <f t="shared" ref="C30:J30" si="3">SUM(C13:C29)</f>
        <v>238926</v>
      </c>
      <c r="D30" s="7">
        <f t="shared" si="3"/>
        <v>277934.24</v>
      </c>
      <c r="E30" s="7">
        <f t="shared" si="3"/>
        <v>186545.74</v>
      </c>
      <c r="F30" s="20">
        <f t="shared" si="3"/>
        <v>265517.84000000003</v>
      </c>
      <c r="G30" s="20">
        <f t="shared" si="3"/>
        <v>228300.53999999998</v>
      </c>
      <c r="H30" s="20">
        <f t="shared" si="3"/>
        <v>232117.95</v>
      </c>
      <c r="I30" s="20">
        <f t="shared" si="3"/>
        <v>55546.34</v>
      </c>
      <c r="J30" s="20">
        <f t="shared" si="3"/>
        <v>24791.83</v>
      </c>
      <c r="K30" s="37">
        <f t="shared" si="2"/>
        <v>161254.9</v>
      </c>
    </row>
    <row r="31" spans="1:11" x14ac:dyDescent="0.25">
      <c r="K31" s="3"/>
    </row>
    <row r="32" spans="1:11" ht="16.5" thickBot="1" x14ac:dyDescent="0.3">
      <c r="A32" s="12" t="s">
        <v>363</v>
      </c>
      <c r="B32" s="12"/>
      <c r="C32" s="13">
        <f t="shared" ref="C32:K32" si="4">C9-C30</f>
        <v>227074</v>
      </c>
      <c r="D32" s="13">
        <f t="shared" si="4"/>
        <v>122065.76000000001</v>
      </c>
      <c r="E32" s="13">
        <f t="shared" si="4"/>
        <v>286898.97000000003</v>
      </c>
      <c r="F32" s="13">
        <f t="shared" si="4"/>
        <v>265711.93</v>
      </c>
      <c r="G32" s="13">
        <f t="shared" si="4"/>
        <v>163322.33000000002</v>
      </c>
      <c r="H32" s="13">
        <f t="shared" si="4"/>
        <v>113626.16999999998</v>
      </c>
      <c r="I32" s="13">
        <f t="shared" si="4"/>
        <v>276105.04000000004</v>
      </c>
      <c r="J32" s="13">
        <f t="shared" si="4"/>
        <v>376604.25999999995</v>
      </c>
      <c r="K32" s="13">
        <f t="shared" si="4"/>
        <v>239073.94600000003</v>
      </c>
    </row>
    <row r="33" ht="15.75" thickTop="1" x14ac:dyDescent="0.25"/>
  </sheetData>
  <sortState xmlns:xlrd2="http://schemas.microsoft.com/office/spreadsheetml/2017/richdata2" ref="A4:L8">
    <sortCondition ref="A4:A8"/>
  </sortState>
  <conditionalFormatting sqref="I8:J8 F5:F8 F13:J29 C32:K32">
    <cfRule type="cellIs" dxfId="38" priority="4" operator="lessThan">
      <formula>0</formula>
    </cfRule>
  </conditionalFormatting>
  <conditionalFormatting sqref="I5:J7">
    <cfRule type="cellIs" dxfId="37" priority="1" operator="lessThan">
      <formula>0</formula>
    </cfRule>
  </conditionalFormatting>
  <pageMargins left="0.7" right="0.7" top="0.75" bottom="0.75" header="0.3" footer="0.3"/>
  <pageSetup paperSize="5" scale="6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6417-0F68-4233-A025-471B40DB690F}">
  <sheetPr>
    <pageSetUpPr fitToPage="1"/>
  </sheetPr>
  <dimension ref="A1:K32"/>
  <sheetViews>
    <sheetView workbookViewId="0">
      <selection activeCell="D36" sqref="D36"/>
    </sheetView>
  </sheetViews>
  <sheetFormatPr defaultRowHeight="15" x14ac:dyDescent="0.25"/>
  <cols>
    <col min="1" max="1" width="20.140625" customWidth="1"/>
    <col min="2" max="3" width="28.140625" customWidth="1"/>
    <col min="4" max="5" width="24.7109375" customWidth="1"/>
    <col min="6" max="6" width="19.28515625" customWidth="1"/>
    <col min="7" max="7" width="15.5703125" customWidth="1"/>
    <col min="8" max="8" width="14.7109375" customWidth="1"/>
    <col min="9" max="9" width="14" customWidth="1"/>
    <col min="10" max="10" width="14" bestFit="1" customWidth="1"/>
    <col min="11" max="11" width="31.140625" customWidth="1"/>
  </cols>
  <sheetData>
    <row r="1" spans="1:11" ht="21" x14ac:dyDescent="0.35">
      <c r="A1" s="1" t="s">
        <v>347</v>
      </c>
    </row>
    <row r="2" spans="1:11" ht="15.75" x14ac:dyDescent="0.25">
      <c r="A2" s="2" t="s">
        <v>1</v>
      </c>
      <c r="B2" s="2"/>
      <c r="C2" s="2"/>
      <c r="D2" s="2"/>
      <c r="E2" s="2"/>
      <c r="F2" s="2"/>
    </row>
    <row r="3" spans="1:11" ht="16.5" thickBot="1" x14ac:dyDescent="0.3">
      <c r="A3" s="8" t="s">
        <v>2</v>
      </c>
      <c r="B3" s="8" t="s">
        <v>3</v>
      </c>
      <c r="C3" s="8" t="s">
        <v>450</v>
      </c>
      <c r="D3" s="8" t="s">
        <v>448</v>
      </c>
      <c r="E3" s="8" t="s">
        <v>451</v>
      </c>
      <c r="F3" s="8" t="s">
        <v>449</v>
      </c>
      <c r="G3" s="8" t="s">
        <v>399</v>
      </c>
      <c r="H3" s="8" t="s">
        <v>380</v>
      </c>
      <c r="I3" s="8" t="s">
        <v>344</v>
      </c>
      <c r="J3" s="8" t="s">
        <v>397</v>
      </c>
      <c r="K3" s="8" t="s">
        <v>452</v>
      </c>
    </row>
    <row r="4" spans="1:11" x14ac:dyDescent="0.25">
      <c r="A4" s="11">
        <v>1144004200</v>
      </c>
      <c r="B4" t="s">
        <v>348</v>
      </c>
      <c r="C4" s="61">
        <v>35000</v>
      </c>
      <c r="D4" s="38">
        <v>35000</v>
      </c>
      <c r="E4" s="38">
        <v>32573.56</v>
      </c>
      <c r="F4" s="16">
        <v>32203.25</v>
      </c>
      <c r="G4" s="16">
        <v>34380.35</v>
      </c>
      <c r="H4" s="16">
        <v>36337.93</v>
      </c>
      <c r="I4" s="16">
        <v>40692.86</v>
      </c>
      <c r="J4" s="16">
        <v>28737.64</v>
      </c>
      <c r="K4" s="36">
        <f>AVERAGE(F4,G4,H4,I4,J4)</f>
        <v>34470.406000000003</v>
      </c>
    </row>
    <row r="5" spans="1:11" x14ac:dyDescent="0.25">
      <c r="A5" s="11">
        <v>1144004210</v>
      </c>
      <c r="B5" t="s">
        <v>349</v>
      </c>
      <c r="C5" s="61">
        <v>40800</v>
      </c>
      <c r="D5" s="38">
        <v>40800</v>
      </c>
      <c r="E5" s="38">
        <v>42636</v>
      </c>
      <c r="F5" s="16">
        <v>40800</v>
      </c>
      <c r="G5" s="16">
        <v>40800</v>
      </c>
      <c r="H5" s="16">
        <v>40800</v>
      </c>
      <c r="I5" s="16">
        <v>37400</v>
      </c>
      <c r="J5" s="16">
        <v>60800</v>
      </c>
      <c r="K5" s="36">
        <f>AVERAGE(F5,G5,H5,I5,J5)</f>
        <v>44120</v>
      </c>
    </row>
    <row r="6" spans="1:11" x14ac:dyDescent="0.25">
      <c r="A6" s="11">
        <v>1144004910</v>
      </c>
      <c r="B6" t="s">
        <v>350</v>
      </c>
      <c r="C6" s="61">
        <v>100</v>
      </c>
      <c r="D6" s="38">
        <v>100</v>
      </c>
      <c r="E6" s="38">
        <v>2680.56</v>
      </c>
      <c r="F6" s="16">
        <v>326.05</v>
      </c>
      <c r="G6" s="16">
        <v>752.05</v>
      </c>
      <c r="H6" s="16">
        <v>1952.75</v>
      </c>
      <c r="I6" s="16">
        <v>3494.35</v>
      </c>
      <c r="J6" s="16">
        <v>1084.75</v>
      </c>
      <c r="K6" s="36">
        <f>AVERAGE(F6,G6,H6,I6,J6)</f>
        <v>1521.99</v>
      </c>
    </row>
    <row r="7" spans="1:11" x14ac:dyDescent="0.25">
      <c r="A7" s="11">
        <v>1144008400</v>
      </c>
      <c r="B7" t="s">
        <v>462</v>
      </c>
      <c r="C7" s="61">
        <v>0</v>
      </c>
      <c r="D7" s="38">
        <v>0</v>
      </c>
      <c r="E7" s="38">
        <v>8010.24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36">
        <f>AVERAGE(F7,G7,H7,I7,J7)</f>
        <v>0</v>
      </c>
    </row>
    <row r="8" spans="1:11" x14ac:dyDescent="0.25">
      <c r="A8" s="11">
        <v>1144008500</v>
      </c>
      <c r="B8" t="s">
        <v>367</v>
      </c>
      <c r="C8" s="61">
        <v>1000</v>
      </c>
      <c r="D8" s="38">
        <v>1000</v>
      </c>
      <c r="E8" s="38">
        <v>0</v>
      </c>
      <c r="F8" s="16">
        <v>130</v>
      </c>
      <c r="G8" s="16">
        <v>2147</v>
      </c>
      <c r="H8" s="16">
        <v>320.7</v>
      </c>
      <c r="I8" s="16">
        <v>0</v>
      </c>
      <c r="J8" s="16">
        <v>0</v>
      </c>
      <c r="K8" s="36">
        <f>AVERAGE(F8,G8,H8,I8,J8)</f>
        <v>519.54</v>
      </c>
    </row>
    <row r="9" spans="1:11" ht="15.75" thickBot="1" x14ac:dyDescent="0.3">
      <c r="A9" s="4" t="s">
        <v>33</v>
      </c>
      <c r="B9" s="4"/>
      <c r="C9" s="60">
        <f t="shared" ref="C9:J9" si="0">SUM(C4:C8)</f>
        <v>76900</v>
      </c>
      <c r="D9" s="39">
        <f t="shared" si="0"/>
        <v>76900</v>
      </c>
      <c r="E9" s="39">
        <f t="shared" si="0"/>
        <v>85900.36</v>
      </c>
      <c r="F9" s="20">
        <f t="shared" si="0"/>
        <v>73459.3</v>
      </c>
      <c r="G9" s="20">
        <f t="shared" si="0"/>
        <v>78079.400000000009</v>
      </c>
      <c r="H9" s="20">
        <f t="shared" si="0"/>
        <v>79411.37999999999</v>
      </c>
      <c r="I9" s="20">
        <f t="shared" si="0"/>
        <v>81587.210000000006</v>
      </c>
      <c r="J9" s="20">
        <f t="shared" si="0"/>
        <v>90622.39</v>
      </c>
      <c r="K9" s="37">
        <f t="shared" ref="K9:K29" si="1">AVERAGE(F9,G9,H9,I9,J9)</f>
        <v>80631.936000000016</v>
      </c>
    </row>
    <row r="10" spans="1:11" x14ac:dyDescent="0.25">
      <c r="K10" s="3"/>
    </row>
    <row r="11" spans="1:11" ht="15.75" x14ac:dyDescent="0.25">
      <c r="A11" s="2" t="s">
        <v>34</v>
      </c>
      <c r="K11" s="3"/>
    </row>
    <row r="12" spans="1:11" ht="16.5" thickBot="1" x14ac:dyDescent="0.3">
      <c r="A12" s="8" t="s">
        <v>2</v>
      </c>
      <c r="B12" s="8" t="s">
        <v>3</v>
      </c>
      <c r="C12" s="8" t="s">
        <v>450</v>
      </c>
      <c r="D12" s="8" t="str">
        <f>D3</f>
        <v>2022 Approved Budget</v>
      </c>
      <c r="E12" s="8" t="s">
        <v>451</v>
      </c>
      <c r="F12" s="8" t="s">
        <v>449</v>
      </c>
      <c r="G12" s="8" t="s">
        <v>399</v>
      </c>
      <c r="H12" s="8" t="s">
        <v>380</v>
      </c>
      <c r="I12" s="8" t="s">
        <v>344</v>
      </c>
      <c r="J12" s="8" t="s">
        <v>397</v>
      </c>
      <c r="K12" s="52" t="s">
        <v>453</v>
      </c>
    </row>
    <row r="13" spans="1:11" x14ac:dyDescent="0.25">
      <c r="A13" s="11">
        <v>1244001120</v>
      </c>
      <c r="B13" t="s">
        <v>351</v>
      </c>
      <c r="C13" s="61">
        <v>112000</v>
      </c>
      <c r="D13" s="28">
        <v>118000</v>
      </c>
      <c r="E13" s="28">
        <v>82465.91</v>
      </c>
      <c r="F13" s="16">
        <v>113344.47</v>
      </c>
      <c r="G13" s="16">
        <v>117406.8</v>
      </c>
      <c r="H13" s="16">
        <v>117880.79</v>
      </c>
      <c r="I13" s="16">
        <v>210351.16</v>
      </c>
      <c r="J13" s="16">
        <v>225717.72</v>
      </c>
      <c r="K13" s="36">
        <f t="shared" si="1"/>
        <v>156940.18799999999</v>
      </c>
    </row>
    <row r="14" spans="1:11" x14ac:dyDescent="0.25">
      <c r="A14" s="11">
        <v>1244001130</v>
      </c>
      <c r="B14" t="s">
        <v>352</v>
      </c>
      <c r="C14" s="61">
        <v>500</v>
      </c>
      <c r="D14" s="28">
        <v>500</v>
      </c>
      <c r="E14" s="28">
        <v>834.4</v>
      </c>
      <c r="F14" s="16">
        <v>0</v>
      </c>
      <c r="G14" s="16">
        <v>90.91</v>
      </c>
      <c r="H14" s="16">
        <v>694.35</v>
      </c>
      <c r="I14" s="16">
        <v>31.62</v>
      </c>
      <c r="J14" s="16">
        <v>1866.7</v>
      </c>
      <c r="K14" s="36">
        <f t="shared" si="1"/>
        <v>536.71600000000001</v>
      </c>
    </row>
    <row r="15" spans="1:11" x14ac:dyDescent="0.25">
      <c r="A15" s="11">
        <v>1244001160</v>
      </c>
      <c r="B15" t="s">
        <v>422</v>
      </c>
      <c r="C15" s="61">
        <v>25625</v>
      </c>
      <c r="D15" s="28">
        <v>25000</v>
      </c>
      <c r="E15" s="28">
        <v>30011.16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36">
        <f t="shared" si="1"/>
        <v>0</v>
      </c>
    </row>
    <row r="16" spans="1:11" x14ac:dyDescent="0.25">
      <c r="A16" s="11">
        <v>1244001300</v>
      </c>
      <c r="B16" t="s">
        <v>353</v>
      </c>
      <c r="C16" s="61">
        <v>37450</v>
      </c>
      <c r="D16" s="28">
        <v>39300</v>
      </c>
      <c r="E16" s="28">
        <v>22440.39</v>
      </c>
      <c r="F16" s="16">
        <v>35653.919999999998</v>
      </c>
      <c r="G16" s="16">
        <v>28631.46</v>
      </c>
      <c r="H16" s="16">
        <v>31267.31</v>
      </c>
      <c r="I16" s="16">
        <v>65460.08</v>
      </c>
      <c r="J16" s="16">
        <v>51643.040000000001</v>
      </c>
      <c r="K16" s="36">
        <f t="shared" si="1"/>
        <v>42531.162000000004</v>
      </c>
    </row>
    <row r="17" spans="1:11" x14ac:dyDescent="0.25">
      <c r="A17" s="11">
        <v>1244001480</v>
      </c>
      <c r="B17" t="s">
        <v>354</v>
      </c>
      <c r="C17" s="61">
        <v>1000</v>
      </c>
      <c r="D17" s="28">
        <v>1000</v>
      </c>
      <c r="E17" s="28">
        <v>0</v>
      </c>
      <c r="F17" s="16">
        <v>1222.1400000000001</v>
      </c>
      <c r="G17" s="16">
        <v>350.22</v>
      </c>
      <c r="H17" s="16">
        <v>4404.6099999999997</v>
      </c>
      <c r="I17" s="16">
        <v>1082.42</v>
      </c>
      <c r="J17" s="16">
        <v>4924.93</v>
      </c>
      <c r="K17" s="36">
        <f t="shared" si="1"/>
        <v>2396.864</v>
      </c>
    </row>
    <row r="18" spans="1:11" x14ac:dyDescent="0.25">
      <c r="A18" s="11">
        <v>1244001482</v>
      </c>
      <c r="B18" t="s">
        <v>355</v>
      </c>
      <c r="C18" s="61">
        <v>1000</v>
      </c>
      <c r="D18" s="28">
        <v>0</v>
      </c>
      <c r="E18" s="28">
        <v>308.95999999999998</v>
      </c>
      <c r="F18" s="16">
        <v>1190.8800000000001</v>
      </c>
      <c r="G18" s="16">
        <v>67.900000000000006</v>
      </c>
      <c r="H18" s="16">
        <v>0</v>
      </c>
      <c r="I18" s="16">
        <v>0</v>
      </c>
      <c r="J18" s="16">
        <v>0</v>
      </c>
      <c r="K18" s="36">
        <f t="shared" si="1"/>
        <v>251.75600000000003</v>
      </c>
    </row>
    <row r="19" spans="1:11" x14ac:dyDescent="0.25">
      <c r="A19" s="11">
        <v>1244002100</v>
      </c>
      <c r="B19" t="s">
        <v>376</v>
      </c>
      <c r="C19" s="61">
        <v>3377</v>
      </c>
      <c r="D19" s="28">
        <v>3376.29</v>
      </c>
      <c r="E19" s="28">
        <v>3376.29</v>
      </c>
      <c r="F19" s="16">
        <v>1334.29</v>
      </c>
      <c r="G19" s="16">
        <v>4710.58</v>
      </c>
      <c r="H19" s="16">
        <v>0</v>
      </c>
      <c r="I19" s="16">
        <v>0</v>
      </c>
      <c r="J19" s="16">
        <v>0</v>
      </c>
      <c r="K19" s="36">
        <f t="shared" si="1"/>
        <v>1208.9739999999999</v>
      </c>
    </row>
    <row r="20" spans="1:11" x14ac:dyDescent="0.25">
      <c r="A20" s="11">
        <v>1244002150</v>
      </c>
      <c r="B20" t="s">
        <v>356</v>
      </c>
      <c r="C20" s="61">
        <v>100</v>
      </c>
      <c r="D20" s="28">
        <v>100</v>
      </c>
      <c r="E20" s="28">
        <v>54.85</v>
      </c>
      <c r="F20" s="16">
        <v>0</v>
      </c>
      <c r="G20" s="16">
        <v>115.46</v>
      </c>
      <c r="H20" s="16">
        <v>47.68</v>
      </c>
      <c r="I20" s="16">
        <v>56.07</v>
      </c>
      <c r="J20" s="16">
        <v>0</v>
      </c>
      <c r="K20" s="36">
        <f t="shared" si="1"/>
        <v>43.841999999999999</v>
      </c>
    </row>
    <row r="21" spans="1:11" x14ac:dyDescent="0.25">
      <c r="A21" s="11">
        <v>1244002160</v>
      </c>
      <c r="B21" t="s">
        <v>357</v>
      </c>
      <c r="C21" s="61">
        <v>0</v>
      </c>
      <c r="D21" s="28">
        <v>0</v>
      </c>
      <c r="E21" s="28">
        <v>0</v>
      </c>
      <c r="F21" s="16">
        <v>0</v>
      </c>
      <c r="G21" s="16">
        <v>17.78</v>
      </c>
      <c r="H21" s="16">
        <v>10</v>
      </c>
      <c r="I21" s="16">
        <v>39</v>
      </c>
      <c r="J21" s="16">
        <v>48.38</v>
      </c>
      <c r="K21" s="36">
        <f t="shared" si="1"/>
        <v>23.032</v>
      </c>
    </row>
    <row r="22" spans="1:11" x14ac:dyDescent="0.25">
      <c r="A22" s="11">
        <v>1244002170</v>
      </c>
      <c r="B22" t="s">
        <v>358</v>
      </c>
      <c r="C22" s="61">
        <v>3200</v>
      </c>
      <c r="D22" s="28">
        <v>3200</v>
      </c>
      <c r="E22" s="28">
        <v>1536.94</v>
      </c>
      <c r="F22" s="51">
        <v>3588.65</v>
      </c>
      <c r="G22" s="16">
        <v>2732.32</v>
      </c>
      <c r="H22" s="16">
        <v>3095.69</v>
      </c>
      <c r="I22" s="16">
        <v>3127.7</v>
      </c>
      <c r="J22" s="16">
        <v>2640.29</v>
      </c>
      <c r="K22" s="36">
        <f t="shared" si="1"/>
        <v>3036.9300000000003</v>
      </c>
    </row>
    <row r="23" spans="1:11" x14ac:dyDescent="0.25">
      <c r="A23" s="11">
        <v>1244005120</v>
      </c>
      <c r="B23" t="s">
        <v>431</v>
      </c>
      <c r="C23" s="61">
        <v>1500</v>
      </c>
      <c r="D23" s="28">
        <v>0</v>
      </c>
      <c r="E23" s="28">
        <v>1359.19</v>
      </c>
      <c r="F23" s="51">
        <v>0</v>
      </c>
      <c r="G23" s="16">
        <v>0</v>
      </c>
      <c r="H23" s="16">
        <v>0</v>
      </c>
      <c r="I23" s="16">
        <v>0</v>
      </c>
      <c r="J23" s="16">
        <v>0</v>
      </c>
      <c r="K23" s="36">
        <f t="shared" si="1"/>
        <v>0</v>
      </c>
    </row>
    <row r="24" spans="1:11" x14ac:dyDescent="0.25">
      <c r="A24" s="11">
        <v>1244005300</v>
      </c>
      <c r="B24" t="s">
        <v>359</v>
      </c>
      <c r="C24" s="61">
        <v>12000</v>
      </c>
      <c r="D24" s="28">
        <v>12169</v>
      </c>
      <c r="E24" s="28">
        <v>2028.98</v>
      </c>
      <c r="F24" s="16">
        <v>10007.85</v>
      </c>
      <c r="G24" s="16">
        <v>1571.28</v>
      </c>
      <c r="H24" s="16">
        <v>3430.43</v>
      </c>
      <c r="I24" s="16">
        <v>9747.93</v>
      </c>
      <c r="J24" s="16">
        <v>10363.620000000001</v>
      </c>
      <c r="K24" s="36">
        <f t="shared" si="1"/>
        <v>7024.2219999999998</v>
      </c>
    </row>
    <row r="25" spans="1:11" x14ac:dyDescent="0.25">
      <c r="A25" s="11">
        <v>1244005403</v>
      </c>
      <c r="B25" t="s">
        <v>360</v>
      </c>
      <c r="C25" s="61">
        <v>10000</v>
      </c>
      <c r="D25" s="28">
        <v>10531</v>
      </c>
      <c r="E25" s="28">
        <v>4413.4799999999996</v>
      </c>
      <c r="F25" s="16">
        <v>4481.9799999999996</v>
      </c>
      <c r="G25" s="16">
        <v>7788.75</v>
      </c>
      <c r="H25" s="16">
        <v>9828.69</v>
      </c>
      <c r="I25" s="16">
        <v>8054.73</v>
      </c>
      <c r="J25" s="16">
        <v>10378.82</v>
      </c>
      <c r="K25" s="36">
        <f t="shared" si="1"/>
        <v>8106.5940000000001</v>
      </c>
    </row>
    <row r="26" spans="1:11" x14ac:dyDescent="0.25">
      <c r="A26" s="11">
        <v>1244005560</v>
      </c>
      <c r="B26" t="s">
        <v>361</v>
      </c>
      <c r="C26" s="61">
        <v>6000</v>
      </c>
      <c r="D26" s="28">
        <v>5596</v>
      </c>
      <c r="E26" s="28">
        <v>4681.67</v>
      </c>
      <c r="F26" s="16">
        <v>4386.07</v>
      </c>
      <c r="G26" s="16">
        <v>7299.27</v>
      </c>
      <c r="H26" s="16">
        <v>4870.21</v>
      </c>
      <c r="I26" s="16">
        <v>3834.4</v>
      </c>
      <c r="J26" s="16">
        <v>8013.38</v>
      </c>
      <c r="K26" s="36">
        <f t="shared" si="1"/>
        <v>5680.6660000000002</v>
      </c>
    </row>
    <row r="27" spans="1:11" x14ac:dyDescent="0.25">
      <c r="A27" s="11">
        <v>1244005590</v>
      </c>
      <c r="B27" t="s">
        <v>362</v>
      </c>
      <c r="C27" s="61">
        <v>5000</v>
      </c>
      <c r="D27" s="28">
        <v>4579</v>
      </c>
      <c r="E27" s="28">
        <v>3738.9</v>
      </c>
      <c r="F27" s="16">
        <v>3447.22</v>
      </c>
      <c r="G27" s="16">
        <v>3928.34</v>
      </c>
      <c r="H27" s="16">
        <v>4295.0600000000004</v>
      </c>
      <c r="I27" s="16">
        <v>3742.03</v>
      </c>
      <c r="J27" s="16">
        <v>4444.1899999999996</v>
      </c>
      <c r="K27" s="36">
        <f t="shared" si="1"/>
        <v>3971.3679999999999</v>
      </c>
    </row>
    <row r="28" spans="1:11" x14ac:dyDescent="0.25">
      <c r="A28" s="11">
        <v>1244009990</v>
      </c>
      <c r="B28" t="s">
        <v>350</v>
      </c>
      <c r="C28" s="61">
        <v>100</v>
      </c>
      <c r="D28" s="28">
        <v>205</v>
      </c>
      <c r="E28" s="28">
        <v>0</v>
      </c>
      <c r="F28" s="16">
        <v>32.9</v>
      </c>
      <c r="G28" s="16">
        <v>0</v>
      </c>
      <c r="H28" s="16">
        <v>0</v>
      </c>
      <c r="I28" s="16">
        <v>0</v>
      </c>
      <c r="J28" s="16">
        <v>46.48</v>
      </c>
      <c r="K28" s="36">
        <f t="shared" si="1"/>
        <v>15.875999999999999</v>
      </c>
    </row>
    <row r="29" spans="1:11" ht="15.75" thickBot="1" x14ac:dyDescent="0.3">
      <c r="A29" s="4" t="s">
        <v>33</v>
      </c>
      <c r="B29" s="4"/>
      <c r="C29" s="60">
        <f t="shared" ref="C29:J29" si="2">SUM(C13:C28)</f>
        <v>218852</v>
      </c>
      <c r="D29" s="39">
        <f t="shared" si="2"/>
        <v>223556.29</v>
      </c>
      <c r="E29" s="39">
        <f t="shared" si="2"/>
        <v>157251.12000000002</v>
      </c>
      <c r="F29" s="20">
        <f t="shared" si="2"/>
        <v>178690.37000000005</v>
      </c>
      <c r="G29" s="20">
        <f t="shared" si="2"/>
        <v>174711.06999999998</v>
      </c>
      <c r="H29" s="20">
        <f t="shared" si="2"/>
        <v>179824.81999999998</v>
      </c>
      <c r="I29" s="20">
        <f t="shared" si="2"/>
        <v>305527.14</v>
      </c>
      <c r="J29" s="20">
        <f t="shared" si="2"/>
        <v>320087.55</v>
      </c>
      <c r="K29" s="37">
        <f t="shared" si="1"/>
        <v>231768.19</v>
      </c>
    </row>
    <row r="30" spans="1:11" x14ac:dyDescent="0.25">
      <c r="K30" s="3"/>
    </row>
    <row r="31" spans="1:11" ht="16.5" thickBot="1" x14ac:dyDescent="0.3">
      <c r="A31" s="12" t="s">
        <v>363</v>
      </c>
      <c r="B31" s="12"/>
      <c r="C31" s="13">
        <f t="shared" ref="C31:J31" si="3">C9-C29</f>
        <v>-141952</v>
      </c>
      <c r="D31" s="13">
        <f t="shared" si="3"/>
        <v>-146656.29</v>
      </c>
      <c r="E31" s="13">
        <f t="shared" si="3"/>
        <v>-71350.760000000024</v>
      </c>
      <c r="F31" s="13">
        <f t="shared" si="3"/>
        <v>-105231.07000000005</v>
      </c>
      <c r="G31" s="13">
        <f t="shared" si="3"/>
        <v>-96631.669999999969</v>
      </c>
      <c r="H31" s="13">
        <f t="shared" si="3"/>
        <v>-100413.43999999999</v>
      </c>
      <c r="I31" s="13">
        <f t="shared" si="3"/>
        <v>-223939.93</v>
      </c>
      <c r="J31" s="13">
        <f t="shared" si="3"/>
        <v>-229465.15999999997</v>
      </c>
      <c r="K31" s="43">
        <f t="shared" ref="K31" si="4">AVERAGE(G31,H31,I31,J31)</f>
        <v>-162612.54999999999</v>
      </c>
    </row>
    <row r="32" spans="1:11" ht="15.75" thickTop="1" x14ac:dyDescent="0.25"/>
  </sheetData>
  <sortState xmlns:xlrd2="http://schemas.microsoft.com/office/spreadsheetml/2017/richdata2" ref="A4:K8">
    <sortCondition ref="A4:A8"/>
  </sortState>
  <conditionalFormatting sqref="F4:J8 F13:J28 C31:J31">
    <cfRule type="cellIs" dxfId="36" priority="3" operator="lessThan">
      <formula>0</formula>
    </cfRule>
  </conditionalFormatting>
  <pageMargins left="0.7" right="0.7" top="0.75" bottom="0.75" header="0.3" footer="0.3"/>
  <pageSetup paperSize="5" scale="62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50045-EABC-4A7B-8C48-47613F555DBE}">
  <sheetPr>
    <pageSetUpPr fitToPage="1"/>
  </sheetPr>
  <dimension ref="A1:K48"/>
  <sheetViews>
    <sheetView workbookViewId="0">
      <pane xSplit="2" topLeftCell="C1" activePane="topRight" state="frozen"/>
      <selection pane="topRight" activeCell="E34" sqref="E34"/>
    </sheetView>
  </sheetViews>
  <sheetFormatPr defaultRowHeight="15" x14ac:dyDescent="0.25"/>
  <cols>
    <col min="1" max="1" width="20.140625" customWidth="1"/>
    <col min="2" max="3" width="22.140625" customWidth="1"/>
    <col min="4" max="5" width="24.42578125" customWidth="1"/>
    <col min="6" max="6" width="19.28515625" customWidth="1"/>
    <col min="7" max="7" width="14.140625" customWidth="1"/>
    <col min="8" max="8" width="13.28515625" customWidth="1"/>
    <col min="9" max="9" width="15.28515625" customWidth="1"/>
    <col min="10" max="10" width="14" bestFit="1" customWidth="1"/>
    <col min="11" max="11" width="29.85546875" customWidth="1"/>
  </cols>
  <sheetData>
    <row r="1" spans="1:11" ht="21" x14ac:dyDescent="0.35">
      <c r="A1" s="1" t="s">
        <v>210</v>
      </c>
    </row>
    <row r="2" spans="1:11" ht="15.75" x14ac:dyDescent="0.25">
      <c r="A2" s="2" t="s">
        <v>1</v>
      </c>
      <c r="B2" s="2"/>
      <c r="C2" s="2"/>
      <c r="D2" s="2"/>
      <c r="E2" s="2"/>
      <c r="F2" s="2"/>
    </row>
    <row r="3" spans="1:11" ht="16.5" thickBot="1" x14ac:dyDescent="0.3">
      <c r="A3" s="8" t="s">
        <v>2</v>
      </c>
      <c r="B3" s="8" t="s">
        <v>3</v>
      </c>
      <c r="C3" s="8" t="s">
        <v>450</v>
      </c>
      <c r="D3" s="8" t="s">
        <v>448</v>
      </c>
      <c r="E3" s="8" t="s">
        <v>451</v>
      </c>
      <c r="F3" s="8" t="s">
        <v>449</v>
      </c>
      <c r="G3" s="8" t="s">
        <v>399</v>
      </c>
      <c r="H3" s="8" t="s">
        <v>380</v>
      </c>
      <c r="I3" s="8" t="s">
        <v>344</v>
      </c>
      <c r="J3" s="8" t="s">
        <v>397</v>
      </c>
      <c r="K3" s="8" t="s">
        <v>452</v>
      </c>
    </row>
    <row r="4" spans="1:11" x14ac:dyDescent="0.25">
      <c r="A4" s="11">
        <v>1165204210</v>
      </c>
      <c r="B4" t="s">
        <v>211</v>
      </c>
      <c r="C4" s="61">
        <v>30000</v>
      </c>
      <c r="D4" s="38">
        <v>6000</v>
      </c>
      <c r="E4" s="38">
        <v>35198.26</v>
      </c>
      <c r="F4" s="16">
        <v>1769.21</v>
      </c>
      <c r="G4" s="16">
        <v>40000</v>
      </c>
      <c r="H4" s="16">
        <v>41716.410000000003</v>
      </c>
      <c r="I4" s="16">
        <v>47781</v>
      </c>
      <c r="J4" s="16">
        <v>53312</v>
      </c>
      <c r="K4" s="36">
        <f t="shared" ref="K4:K9" si="0">AVERAGE(F4,G4,H4,I4,J4)</f>
        <v>36915.724000000002</v>
      </c>
    </row>
    <row r="5" spans="1:11" x14ac:dyDescent="0.25">
      <c r="A5" s="11">
        <v>1165204211</v>
      </c>
      <c r="B5" t="s">
        <v>212</v>
      </c>
      <c r="C5" s="61">
        <v>0</v>
      </c>
      <c r="D5" s="38">
        <v>0</v>
      </c>
      <c r="E5" s="38">
        <v>0</v>
      </c>
      <c r="F5" s="16">
        <v>0</v>
      </c>
      <c r="G5" s="16">
        <v>10000</v>
      </c>
      <c r="H5" s="16">
        <v>10650.2</v>
      </c>
      <c r="I5" s="16">
        <v>18890.12</v>
      </c>
      <c r="J5" s="16">
        <v>21580.59</v>
      </c>
      <c r="K5" s="36">
        <f t="shared" si="0"/>
        <v>12224.182000000001</v>
      </c>
    </row>
    <row r="6" spans="1:11" x14ac:dyDescent="0.25">
      <c r="A6" s="11">
        <v>1165204212</v>
      </c>
      <c r="B6" t="s">
        <v>346</v>
      </c>
      <c r="C6" s="61">
        <v>2500</v>
      </c>
      <c r="D6" s="38">
        <v>3000</v>
      </c>
      <c r="E6" s="38">
        <v>1000</v>
      </c>
      <c r="F6" s="16">
        <v>0</v>
      </c>
      <c r="G6" s="16">
        <v>0</v>
      </c>
      <c r="H6" s="16">
        <v>375</v>
      </c>
      <c r="I6" s="16">
        <v>660</v>
      </c>
      <c r="J6" s="16">
        <v>1311.19</v>
      </c>
      <c r="K6" s="36">
        <f t="shared" si="0"/>
        <v>469.238</v>
      </c>
    </row>
    <row r="7" spans="1:11" x14ac:dyDescent="0.25">
      <c r="A7" s="11">
        <v>1165204213</v>
      </c>
      <c r="B7" t="s">
        <v>488</v>
      </c>
      <c r="C7" s="61">
        <v>20000</v>
      </c>
      <c r="D7" s="38">
        <v>3000</v>
      </c>
      <c r="E7" s="38">
        <v>278.60000000000002</v>
      </c>
      <c r="F7" s="16">
        <v>0</v>
      </c>
      <c r="G7" s="16"/>
      <c r="H7" s="16"/>
      <c r="I7" s="16"/>
      <c r="J7" s="16"/>
      <c r="K7" s="36">
        <f t="shared" si="0"/>
        <v>0</v>
      </c>
    </row>
    <row r="8" spans="1:11" x14ac:dyDescent="0.25">
      <c r="A8" s="11">
        <v>1165204214</v>
      </c>
      <c r="B8" t="s">
        <v>410</v>
      </c>
      <c r="C8" s="61">
        <v>5000</v>
      </c>
      <c r="D8" s="38">
        <v>5000</v>
      </c>
      <c r="E8" s="38">
        <v>6420.15</v>
      </c>
      <c r="F8" s="16">
        <v>2887.33</v>
      </c>
      <c r="G8" s="16"/>
      <c r="H8" s="16"/>
      <c r="I8" s="16"/>
      <c r="J8" s="16"/>
      <c r="K8" s="36">
        <f t="shared" si="0"/>
        <v>2887.33</v>
      </c>
    </row>
    <row r="9" spans="1:11" x14ac:dyDescent="0.25">
      <c r="A9" s="11">
        <v>1165204215</v>
      </c>
      <c r="B9" t="s">
        <v>411</v>
      </c>
      <c r="C9" s="61">
        <v>0</v>
      </c>
      <c r="D9" s="38">
        <v>6000</v>
      </c>
      <c r="E9" s="38">
        <v>0</v>
      </c>
      <c r="F9" s="16">
        <v>6763.06</v>
      </c>
      <c r="G9" s="16"/>
      <c r="H9" s="16"/>
      <c r="I9" s="16"/>
      <c r="J9" s="16"/>
      <c r="K9" s="36">
        <f t="shared" si="0"/>
        <v>6763.06</v>
      </c>
    </row>
    <row r="10" spans="1:11" x14ac:dyDescent="0.25">
      <c r="A10" s="11">
        <v>1165204216</v>
      </c>
      <c r="B10" t="s">
        <v>474</v>
      </c>
      <c r="C10" s="61">
        <v>500</v>
      </c>
      <c r="D10" s="38">
        <v>0</v>
      </c>
      <c r="E10" s="38">
        <v>238.39</v>
      </c>
      <c r="F10" s="16"/>
      <c r="G10" s="16"/>
      <c r="H10" s="16"/>
      <c r="I10" s="16"/>
      <c r="J10" s="16"/>
      <c r="K10" s="36"/>
    </row>
    <row r="11" spans="1:11" x14ac:dyDescent="0.25">
      <c r="A11" s="11">
        <v>1165204910</v>
      </c>
      <c r="B11" t="s">
        <v>213</v>
      </c>
      <c r="C11" s="61">
        <v>100</v>
      </c>
      <c r="D11" s="38">
        <v>0</v>
      </c>
      <c r="E11" s="38">
        <v>19000</v>
      </c>
      <c r="F11" s="16">
        <v>20.59</v>
      </c>
      <c r="G11" s="16">
        <v>0</v>
      </c>
      <c r="H11" s="16">
        <v>2868.88</v>
      </c>
      <c r="I11" s="16">
        <v>40089.08</v>
      </c>
      <c r="J11" s="16">
        <v>47158.239999999998</v>
      </c>
      <c r="K11" s="36">
        <f>AVERAGE(F11,G11,H11,I11,J11)</f>
        <v>18027.358</v>
      </c>
    </row>
    <row r="12" spans="1:11" x14ac:dyDescent="0.25">
      <c r="A12" s="11">
        <v>1165205610</v>
      </c>
      <c r="B12" t="s">
        <v>418</v>
      </c>
      <c r="C12" s="61">
        <v>3000</v>
      </c>
      <c r="D12" s="38">
        <v>3000</v>
      </c>
      <c r="E12" s="38">
        <v>2250</v>
      </c>
      <c r="F12" s="16">
        <v>500</v>
      </c>
      <c r="G12" s="16">
        <v>0</v>
      </c>
      <c r="H12" s="16">
        <v>0</v>
      </c>
      <c r="I12" s="16">
        <v>0</v>
      </c>
      <c r="J12" s="16">
        <v>0</v>
      </c>
      <c r="K12" s="36">
        <f>AVERAGE(F12,G12,H12,I12,J12)</f>
        <v>100</v>
      </c>
    </row>
    <row r="13" spans="1:11" x14ac:dyDescent="0.25">
      <c r="A13" s="11">
        <v>1165208400</v>
      </c>
      <c r="B13" t="s">
        <v>214</v>
      </c>
      <c r="C13" s="61">
        <v>5000</v>
      </c>
      <c r="D13" s="38">
        <v>4000</v>
      </c>
      <c r="E13" s="38">
        <v>0</v>
      </c>
      <c r="F13" s="16">
        <v>3703.89</v>
      </c>
      <c r="G13" s="16">
        <v>9000</v>
      </c>
      <c r="H13" s="16">
        <v>10549.35</v>
      </c>
      <c r="I13" s="16">
        <v>0</v>
      </c>
      <c r="J13" s="16">
        <v>-1398.59</v>
      </c>
      <c r="K13" s="36">
        <f>AVERAGE(F13,G13,H13,I13,J13)</f>
        <v>4370.9299999999994</v>
      </c>
    </row>
    <row r="14" spans="1:11" x14ac:dyDescent="0.25">
      <c r="A14" s="11">
        <v>1165208402</v>
      </c>
      <c r="B14" t="s">
        <v>368</v>
      </c>
      <c r="C14" s="61">
        <v>45280</v>
      </c>
      <c r="D14" s="38">
        <v>40000</v>
      </c>
      <c r="E14" s="38">
        <v>45280</v>
      </c>
      <c r="F14" s="16">
        <v>44000</v>
      </c>
      <c r="G14" s="16">
        <v>36000</v>
      </c>
      <c r="H14" s="16">
        <v>40000</v>
      </c>
      <c r="I14" s="16">
        <v>0</v>
      </c>
      <c r="J14" s="16">
        <v>4720</v>
      </c>
      <c r="K14" s="36">
        <f>AVERAGE(F14,G14,H14,I14,J14)</f>
        <v>24944</v>
      </c>
    </row>
    <row r="15" spans="1:11" x14ac:dyDescent="0.25">
      <c r="A15" s="11">
        <v>1165208500</v>
      </c>
      <c r="B15" t="s">
        <v>419</v>
      </c>
      <c r="C15" s="61">
        <v>3000</v>
      </c>
      <c r="D15" s="38"/>
      <c r="E15" s="38"/>
      <c r="F15" s="16">
        <v>0</v>
      </c>
      <c r="G15" s="16"/>
      <c r="H15" s="16"/>
      <c r="I15" s="16"/>
      <c r="J15" s="16"/>
      <c r="K15" s="36">
        <f>AVERAGE(F15,G15,H15,I15,J15)</f>
        <v>0</v>
      </c>
    </row>
    <row r="16" spans="1:11" ht="15.75" thickBot="1" x14ac:dyDescent="0.3">
      <c r="A16" s="4" t="s">
        <v>33</v>
      </c>
      <c r="B16" s="4"/>
      <c r="C16" s="60">
        <f>SUM(C4:C15)</f>
        <v>114380</v>
      </c>
      <c r="D16" s="39">
        <f t="shared" ref="D16:J16" si="1">SUM(D4:D15)</f>
        <v>70000</v>
      </c>
      <c r="E16" s="39">
        <f t="shared" si="1"/>
        <v>109665.4</v>
      </c>
      <c r="F16" s="20">
        <f t="shared" si="1"/>
        <v>59644.08</v>
      </c>
      <c r="G16" s="20">
        <f t="shared" si="1"/>
        <v>95000</v>
      </c>
      <c r="H16" s="20">
        <f t="shared" si="1"/>
        <v>106159.84</v>
      </c>
      <c r="I16" s="20">
        <f t="shared" si="1"/>
        <v>107420.2</v>
      </c>
      <c r="J16" s="20">
        <f t="shared" si="1"/>
        <v>126683.43</v>
      </c>
      <c r="K16" s="37">
        <f t="shared" ref="K16" si="2">AVERAGE(F16,G16,H16,I16,J16)</f>
        <v>98981.51</v>
      </c>
    </row>
    <row r="17" spans="1:11" x14ac:dyDescent="0.25">
      <c r="K17" s="3"/>
    </row>
    <row r="18" spans="1:11" ht="15.75" x14ac:dyDescent="0.25">
      <c r="A18" s="2" t="s">
        <v>34</v>
      </c>
      <c r="K18" s="3"/>
    </row>
    <row r="19" spans="1:11" ht="16.5" thickBot="1" x14ac:dyDescent="0.3">
      <c r="A19" s="8" t="s">
        <v>2</v>
      </c>
      <c r="B19" s="8" t="s">
        <v>3</v>
      </c>
      <c r="C19" s="8" t="str">
        <f>C3</f>
        <v>2023 Projections</v>
      </c>
      <c r="D19" s="8" t="str">
        <f>D3</f>
        <v>2022 Approved Budget</v>
      </c>
      <c r="E19" s="8" t="str">
        <f>E3</f>
        <v>2022 YTD</v>
      </c>
      <c r="F19" s="8" t="str">
        <f>F3</f>
        <v>2021 Actuals</v>
      </c>
      <c r="G19" s="8" t="s">
        <v>399</v>
      </c>
      <c r="H19" s="8" t="s">
        <v>380</v>
      </c>
      <c r="I19" s="8" t="s">
        <v>344</v>
      </c>
      <c r="J19" s="8" t="s">
        <v>397</v>
      </c>
      <c r="K19" s="8" t="str">
        <f>K3</f>
        <v>5 Yr Avg (2017 - 2021 Actuals)</v>
      </c>
    </row>
    <row r="20" spans="1:11" x14ac:dyDescent="0.25">
      <c r="A20" s="11">
        <v>1265005300</v>
      </c>
      <c r="B20" t="s">
        <v>215</v>
      </c>
      <c r="C20" s="61">
        <v>20000</v>
      </c>
      <c r="D20" s="28">
        <v>17000</v>
      </c>
      <c r="E20" s="38">
        <v>76421.539999999994</v>
      </c>
      <c r="F20" s="16">
        <v>21817.52</v>
      </c>
      <c r="G20" s="16">
        <v>10628.5</v>
      </c>
      <c r="H20" s="16">
        <v>18050.72</v>
      </c>
      <c r="I20" s="16">
        <v>9121.0400000000009</v>
      </c>
      <c r="J20" s="16">
        <v>4446.96</v>
      </c>
      <c r="K20" s="36">
        <f t="shared" ref="K20:K35" si="3">AVERAGE(F20,G20,H20,I20,J20)</f>
        <v>12812.948</v>
      </c>
    </row>
    <row r="21" spans="1:11" x14ac:dyDescent="0.25">
      <c r="A21" s="11">
        <v>1265201120</v>
      </c>
      <c r="B21" t="s">
        <v>216</v>
      </c>
      <c r="C21" s="61">
        <v>76250</v>
      </c>
      <c r="D21" s="28">
        <v>59500</v>
      </c>
      <c r="E21" s="38">
        <v>49773.42</v>
      </c>
      <c r="F21" s="16">
        <v>49968.91</v>
      </c>
      <c r="G21" s="16">
        <v>0</v>
      </c>
      <c r="H21" s="16">
        <v>39214.31</v>
      </c>
      <c r="I21" s="16">
        <v>67239.199999999997</v>
      </c>
      <c r="J21" s="16">
        <v>80608.800000000003</v>
      </c>
      <c r="K21" s="36">
        <f t="shared" si="3"/>
        <v>47406.243999999992</v>
      </c>
    </row>
    <row r="22" spans="1:11" x14ac:dyDescent="0.25">
      <c r="A22" s="11">
        <v>1265201130</v>
      </c>
      <c r="B22" t="s">
        <v>217</v>
      </c>
      <c r="C22" s="61">
        <v>2000</v>
      </c>
      <c r="D22" s="28">
        <v>2000</v>
      </c>
      <c r="E22" s="38">
        <v>4321.17</v>
      </c>
      <c r="F22" s="16">
        <v>1513.34</v>
      </c>
      <c r="G22" s="16">
        <v>0</v>
      </c>
      <c r="H22" s="16">
        <v>963.09</v>
      </c>
      <c r="I22" s="16">
        <v>5522.25</v>
      </c>
      <c r="J22" s="16">
        <v>5047.22</v>
      </c>
      <c r="K22" s="36">
        <f t="shared" si="3"/>
        <v>2609.1800000000003</v>
      </c>
    </row>
    <row r="23" spans="1:11" x14ac:dyDescent="0.25">
      <c r="A23" s="11">
        <v>1265201300</v>
      </c>
      <c r="B23" t="s">
        <v>218</v>
      </c>
      <c r="C23" s="61">
        <v>12000</v>
      </c>
      <c r="D23" s="28">
        <v>17850</v>
      </c>
      <c r="E23" s="38">
        <v>9156.1</v>
      </c>
      <c r="F23" s="16">
        <v>9193.2999999999993</v>
      </c>
      <c r="G23" s="16">
        <v>0</v>
      </c>
      <c r="H23" s="16">
        <v>2957.65</v>
      </c>
      <c r="I23" s="16">
        <v>19646.68</v>
      </c>
      <c r="J23" s="16">
        <v>20865.259999999998</v>
      </c>
      <c r="K23" s="36">
        <f t="shared" si="3"/>
        <v>10532.578</v>
      </c>
    </row>
    <row r="24" spans="1:11" x14ac:dyDescent="0.25">
      <c r="A24" s="11">
        <v>1265201480</v>
      </c>
      <c r="B24" t="s">
        <v>219</v>
      </c>
      <c r="C24" s="61">
        <v>5000</v>
      </c>
      <c r="D24" s="28">
        <v>2000</v>
      </c>
      <c r="E24" s="38">
        <v>0</v>
      </c>
      <c r="F24" s="16">
        <v>0</v>
      </c>
      <c r="G24" s="16">
        <v>744</v>
      </c>
      <c r="H24" s="16">
        <v>0</v>
      </c>
      <c r="I24" s="16">
        <v>0</v>
      </c>
      <c r="J24" s="16">
        <v>390</v>
      </c>
      <c r="K24" s="36">
        <f t="shared" si="3"/>
        <v>226.8</v>
      </c>
    </row>
    <row r="25" spans="1:11" x14ac:dyDescent="0.25">
      <c r="A25" s="11">
        <v>1265201482</v>
      </c>
      <c r="B25" t="s">
        <v>433</v>
      </c>
      <c r="C25" s="61">
        <v>0</v>
      </c>
      <c r="D25" s="28"/>
      <c r="E25" s="38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36">
        <f t="shared" si="3"/>
        <v>0</v>
      </c>
    </row>
    <row r="26" spans="1:11" x14ac:dyDescent="0.25">
      <c r="A26" s="11">
        <v>1265202100</v>
      </c>
      <c r="B26" t="s">
        <v>412</v>
      </c>
      <c r="C26" s="61">
        <v>0</v>
      </c>
      <c r="D26" s="28">
        <v>0</v>
      </c>
      <c r="E26" s="38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36">
        <f t="shared" si="3"/>
        <v>0</v>
      </c>
    </row>
    <row r="27" spans="1:11" x14ac:dyDescent="0.25">
      <c r="A27" s="11">
        <v>1265202150</v>
      </c>
      <c r="B27" t="s">
        <v>220</v>
      </c>
      <c r="C27" s="61">
        <v>1000</v>
      </c>
      <c r="D27" s="28">
        <v>200</v>
      </c>
      <c r="E27" s="38">
        <v>1303.3399999999999</v>
      </c>
      <c r="F27" s="16">
        <v>97.88</v>
      </c>
      <c r="G27" s="16">
        <v>0</v>
      </c>
      <c r="H27" s="16">
        <v>33.869999999999997</v>
      </c>
      <c r="I27" s="16">
        <v>381.91</v>
      </c>
      <c r="J27" s="16">
        <v>248.96</v>
      </c>
      <c r="K27" s="36">
        <f t="shared" si="3"/>
        <v>152.52400000000003</v>
      </c>
    </row>
    <row r="28" spans="1:11" x14ac:dyDescent="0.25">
      <c r="A28" s="11">
        <v>1265202160</v>
      </c>
      <c r="B28" t="s">
        <v>221</v>
      </c>
      <c r="C28" s="61">
        <v>100</v>
      </c>
      <c r="D28" s="28">
        <v>200</v>
      </c>
      <c r="E28" s="38">
        <v>18.739999999999998</v>
      </c>
      <c r="F28" s="16">
        <v>94.29</v>
      </c>
      <c r="G28" s="16">
        <v>695</v>
      </c>
      <c r="H28" s="16">
        <v>650</v>
      </c>
      <c r="I28" s="16">
        <v>675.33</v>
      </c>
      <c r="J28" s="16">
        <v>1520.41</v>
      </c>
      <c r="K28" s="36">
        <f t="shared" si="3"/>
        <v>727.00599999999997</v>
      </c>
    </row>
    <row r="29" spans="1:11" x14ac:dyDescent="0.25">
      <c r="A29" s="11">
        <v>1265202170</v>
      </c>
      <c r="B29" t="s">
        <v>222</v>
      </c>
      <c r="C29" s="61">
        <v>2004</v>
      </c>
      <c r="D29" s="28">
        <v>1200</v>
      </c>
      <c r="E29" s="38">
        <v>1753.33</v>
      </c>
      <c r="F29" s="16">
        <v>4181.66</v>
      </c>
      <c r="G29" s="16">
        <v>1290.58</v>
      </c>
      <c r="H29" s="16">
        <v>3579.39</v>
      </c>
      <c r="I29" s="16">
        <v>5468.6</v>
      </c>
      <c r="J29" s="16">
        <v>5025.21</v>
      </c>
      <c r="K29" s="36">
        <f t="shared" si="3"/>
        <v>3909.0879999999997</v>
      </c>
    </row>
    <row r="30" spans="1:11" x14ac:dyDescent="0.25">
      <c r="A30" s="11">
        <v>1265202171</v>
      </c>
      <c r="B30" t="s">
        <v>223</v>
      </c>
      <c r="C30" s="61">
        <v>0</v>
      </c>
      <c r="D30" s="28">
        <v>0</v>
      </c>
      <c r="E30" s="38">
        <v>0</v>
      </c>
      <c r="F30" s="51">
        <v>232.76</v>
      </c>
      <c r="G30" s="16">
        <v>757.03</v>
      </c>
      <c r="H30" s="16">
        <v>1670.73</v>
      </c>
      <c r="I30" s="16">
        <v>2228.81</v>
      </c>
      <c r="J30" s="16">
        <v>2067.1</v>
      </c>
      <c r="K30" s="36">
        <f t="shared" si="3"/>
        <v>1391.2860000000001</v>
      </c>
    </row>
    <row r="31" spans="1:11" x14ac:dyDescent="0.25">
      <c r="A31" s="11">
        <v>1265202250</v>
      </c>
      <c r="B31" t="s">
        <v>373</v>
      </c>
      <c r="C31" s="61">
        <v>0</v>
      </c>
      <c r="D31" s="28">
        <v>0</v>
      </c>
      <c r="E31" s="38">
        <v>0</v>
      </c>
      <c r="F31" s="51">
        <v>0</v>
      </c>
      <c r="G31" s="16">
        <v>0</v>
      </c>
      <c r="H31" s="16">
        <v>519.85</v>
      </c>
      <c r="I31" s="16">
        <v>1208.21</v>
      </c>
      <c r="J31" s="16">
        <v>1187.52</v>
      </c>
      <c r="K31" s="36">
        <f t="shared" si="3"/>
        <v>583.11599999999999</v>
      </c>
    </row>
    <row r="32" spans="1:11" x14ac:dyDescent="0.25">
      <c r="A32" s="11">
        <v>1265202260</v>
      </c>
      <c r="B32" t="s">
        <v>224</v>
      </c>
      <c r="C32" s="61">
        <v>1500</v>
      </c>
      <c r="D32" s="28">
        <v>1500</v>
      </c>
      <c r="E32" s="38">
        <v>750</v>
      </c>
      <c r="F32" s="16">
        <v>958.06</v>
      </c>
      <c r="G32" s="16">
        <v>0</v>
      </c>
      <c r="H32" s="16">
        <v>1108.06</v>
      </c>
      <c r="I32" s="16">
        <v>1548.97</v>
      </c>
      <c r="J32" s="16">
        <v>10778.02</v>
      </c>
      <c r="K32" s="36">
        <f t="shared" si="3"/>
        <v>2878.6220000000003</v>
      </c>
    </row>
    <row r="33" spans="1:11" x14ac:dyDescent="0.25">
      <c r="A33" s="11">
        <v>1265202262</v>
      </c>
      <c r="B33" t="s">
        <v>225</v>
      </c>
      <c r="C33" s="61">
        <v>5000</v>
      </c>
      <c r="D33" s="28">
        <v>20000</v>
      </c>
      <c r="E33" s="38">
        <v>22255.7</v>
      </c>
      <c r="F33" s="16">
        <v>0</v>
      </c>
      <c r="G33" s="16">
        <v>39.9</v>
      </c>
      <c r="H33" s="16">
        <v>0</v>
      </c>
      <c r="I33" s="16">
        <v>18778.62</v>
      </c>
      <c r="J33" s="16">
        <v>133.4</v>
      </c>
      <c r="K33" s="36">
        <f t="shared" si="3"/>
        <v>3790.3840000000005</v>
      </c>
    </row>
    <row r="34" spans="1:11" x14ac:dyDescent="0.25">
      <c r="A34" s="11">
        <v>1265205110</v>
      </c>
      <c r="B34" t="s">
        <v>226</v>
      </c>
      <c r="C34" s="61">
        <v>500</v>
      </c>
      <c r="D34" s="28">
        <v>500</v>
      </c>
      <c r="E34" s="38">
        <v>361.62</v>
      </c>
      <c r="F34" s="16">
        <v>500.39</v>
      </c>
      <c r="G34" s="16">
        <v>0</v>
      </c>
      <c r="H34" s="16">
        <v>390.97</v>
      </c>
      <c r="I34" s="16">
        <v>773.81</v>
      </c>
      <c r="J34" s="16">
        <v>575.1</v>
      </c>
      <c r="K34" s="36">
        <f t="shared" si="3"/>
        <v>448.05399999999997</v>
      </c>
    </row>
    <row r="35" spans="1:11" x14ac:dyDescent="0.25">
      <c r="A35" s="11">
        <v>1265205402</v>
      </c>
      <c r="B35" t="s">
        <v>392</v>
      </c>
      <c r="C35" s="61">
        <v>0</v>
      </c>
      <c r="D35" s="28">
        <v>0</v>
      </c>
      <c r="E35" s="38">
        <v>0</v>
      </c>
      <c r="F35" s="51">
        <v>0</v>
      </c>
      <c r="G35" s="16">
        <v>189.95</v>
      </c>
      <c r="H35" s="16">
        <v>10007.07</v>
      </c>
      <c r="I35" s="16">
        <v>2142.04</v>
      </c>
      <c r="J35" s="16">
        <v>1582.02</v>
      </c>
      <c r="K35" s="36">
        <f t="shared" si="3"/>
        <v>2784.2160000000003</v>
      </c>
    </row>
    <row r="36" spans="1:11" x14ac:dyDescent="0.25">
      <c r="A36" s="11">
        <v>1265205402</v>
      </c>
      <c r="B36" t="s">
        <v>392</v>
      </c>
      <c r="C36" s="61">
        <v>0</v>
      </c>
      <c r="D36" s="28">
        <v>0</v>
      </c>
      <c r="E36" s="38">
        <v>0</v>
      </c>
      <c r="F36" s="16"/>
      <c r="G36" s="16"/>
      <c r="H36" s="16"/>
      <c r="I36" s="16"/>
      <c r="J36" s="16"/>
      <c r="K36" s="36"/>
    </row>
    <row r="37" spans="1:11" x14ac:dyDescent="0.25">
      <c r="A37" s="11">
        <v>1265205403</v>
      </c>
      <c r="B37" t="s">
        <v>227</v>
      </c>
      <c r="C37" s="61">
        <v>1600</v>
      </c>
      <c r="D37" s="28">
        <v>1500</v>
      </c>
      <c r="E37" s="38">
        <v>346.17</v>
      </c>
      <c r="F37" s="16">
        <v>1357.39</v>
      </c>
      <c r="G37" s="16">
        <v>360</v>
      </c>
      <c r="H37" s="16">
        <v>0</v>
      </c>
      <c r="I37" s="16">
        <v>0</v>
      </c>
      <c r="J37" s="16">
        <v>0</v>
      </c>
      <c r="K37" s="36">
        <f t="shared" ref="K37:K44" si="4">AVERAGE(F37,G37,H37,I37,J37)</f>
        <v>343.47800000000001</v>
      </c>
    </row>
    <row r="38" spans="1:11" x14ac:dyDescent="0.25">
      <c r="A38" s="11">
        <v>1265205490</v>
      </c>
      <c r="B38" t="s">
        <v>228</v>
      </c>
      <c r="C38" s="61">
        <v>5000</v>
      </c>
      <c r="D38" s="28">
        <v>10000</v>
      </c>
      <c r="E38" s="38">
        <v>3338.8</v>
      </c>
      <c r="F38" s="16">
        <v>3283.83</v>
      </c>
      <c r="G38" s="16">
        <v>3131.62</v>
      </c>
      <c r="H38" s="16">
        <v>9608.64</v>
      </c>
      <c r="I38" s="16">
        <v>14728.47</v>
      </c>
      <c r="J38" s="16">
        <v>28434.49</v>
      </c>
      <c r="K38" s="36">
        <f t="shared" si="4"/>
        <v>11837.41</v>
      </c>
    </row>
    <row r="39" spans="1:11" x14ac:dyDescent="0.25">
      <c r="A39" s="11">
        <v>1265205520</v>
      </c>
      <c r="B39" t="s">
        <v>420</v>
      </c>
      <c r="C39" s="61">
        <v>5000</v>
      </c>
      <c r="D39" s="28">
        <v>6000</v>
      </c>
      <c r="E39" s="38">
        <v>0</v>
      </c>
      <c r="F39" s="16">
        <v>740</v>
      </c>
      <c r="G39" s="16">
        <v>0</v>
      </c>
      <c r="H39" s="16">
        <v>0</v>
      </c>
      <c r="I39" s="16">
        <v>0</v>
      </c>
      <c r="J39" s="16">
        <v>0</v>
      </c>
      <c r="K39" s="36">
        <f t="shared" si="4"/>
        <v>148</v>
      </c>
    </row>
    <row r="40" spans="1:11" x14ac:dyDescent="0.25">
      <c r="A40" s="11">
        <v>1265205560</v>
      </c>
      <c r="B40" t="s">
        <v>229</v>
      </c>
      <c r="C40" s="61">
        <v>31332</v>
      </c>
      <c r="D40" s="28">
        <v>19000</v>
      </c>
      <c r="E40" s="38">
        <v>23314.080000000002</v>
      </c>
      <c r="F40" s="16">
        <v>19653.740000000002</v>
      </c>
      <c r="G40" s="16">
        <v>18307.240000000002</v>
      </c>
      <c r="H40" s="16">
        <v>15684.66</v>
      </c>
      <c r="I40" s="16">
        <v>20967.86</v>
      </c>
      <c r="J40" s="16">
        <v>19071.080000000002</v>
      </c>
      <c r="K40" s="36">
        <f t="shared" si="4"/>
        <v>18736.916000000001</v>
      </c>
    </row>
    <row r="41" spans="1:11" x14ac:dyDescent="0.25">
      <c r="A41" s="11">
        <v>1265205590</v>
      </c>
      <c r="B41" t="s">
        <v>230</v>
      </c>
      <c r="C41" s="61">
        <v>8400</v>
      </c>
      <c r="D41" s="28">
        <v>6000</v>
      </c>
      <c r="E41" s="38">
        <v>6977.35</v>
      </c>
      <c r="F41" s="16">
        <v>6187.91</v>
      </c>
      <c r="G41" s="16">
        <v>5442.58</v>
      </c>
      <c r="H41" s="16">
        <v>6614.79</v>
      </c>
      <c r="I41" s="16">
        <v>7189.31</v>
      </c>
      <c r="J41" s="16">
        <v>8696.0300000000007</v>
      </c>
      <c r="K41" s="36">
        <f t="shared" si="4"/>
        <v>6826.1240000000007</v>
      </c>
    </row>
    <row r="42" spans="1:11" x14ac:dyDescent="0.25">
      <c r="A42" s="11">
        <v>1265207600</v>
      </c>
      <c r="B42" t="s">
        <v>231</v>
      </c>
      <c r="C42" s="61">
        <v>5000</v>
      </c>
      <c r="D42" s="28">
        <v>5000</v>
      </c>
      <c r="E42" s="38">
        <v>0</v>
      </c>
      <c r="F42" s="16">
        <v>0</v>
      </c>
      <c r="G42" s="16">
        <v>0</v>
      </c>
      <c r="H42" s="16">
        <v>290</v>
      </c>
      <c r="I42" s="16">
        <v>0</v>
      </c>
      <c r="J42" s="16">
        <v>0</v>
      </c>
      <c r="K42" s="36">
        <f t="shared" si="4"/>
        <v>58</v>
      </c>
    </row>
    <row r="43" spans="1:11" x14ac:dyDescent="0.25">
      <c r="A43" s="11">
        <v>1265211120</v>
      </c>
      <c r="B43" t="s">
        <v>413</v>
      </c>
      <c r="C43" s="61">
        <v>10000</v>
      </c>
      <c r="D43" s="28">
        <v>33480</v>
      </c>
      <c r="E43" s="38">
        <v>706.5</v>
      </c>
      <c r="F43" s="16">
        <v>443.36</v>
      </c>
      <c r="G43" s="16">
        <v>0</v>
      </c>
      <c r="H43" s="16">
        <v>0</v>
      </c>
      <c r="I43" s="16">
        <v>0</v>
      </c>
      <c r="J43" s="16">
        <v>0</v>
      </c>
      <c r="K43" s="36">
        <f t="shared" si="4"/>
        <v>88.671999999999997</v>
      </c>
    </row>
    <row r="44" spans="1:11" x14ac:dyDescent="0.25">
      <c r="A44" s="11">
        <v>1265211300</v>
      </c>
      <c r="B44" t="s">
        <v>218</v>
      </c>
      <c r="C44" s="61">
        <v>2500</v>
      </c>
      <c r="D44" s="28">
        <v>4200</v>
      </c>
      <c r="E44" s="38">
        <v>15.63</v>
      </c>
      <c r="F44" s="16">
        <v>29.66</v>
      </c>
      <c r="G44" s="16">
        <v>886.77</v>
      </c>
      <c r="H44" s="16">
        <v>1585.9</v>
      </c>
      <c r="I44" s="16">
        <v>1715.36</v>
      </c>
      <c r="J44" s="16">
        <v>1751.67</v>
      </c>
      <c r="K44" s="36">
        <f t="shared" si="4"/>
        <v>1193.8719999999998</v>
      </c>
    </row>
    <row r="45" spans="1:11" ht="15.75" thickBot="1" x14ac:dyDescent="0.3">
      <c r="A45" s="4" t="s">
        <v>33</v>
      </c>
      <c r="B45" s="4"/>
      <c r="C45" s="60">
        <f t="shared" ref="C45:J45" si="5">SUM(C20:C44)</f>
        <v>194186</v>
      </c>
      <c r="D45" s="39">
        <f t="shared" si="5"/>
        <v>207130</v>
      </c>
      <c r="E45" s="39">
        <f t="shared" si="5"/>
        <v>200813.48999999996</v>
      </c>
      <c r="F45" s="20">
        <f t="shared" si="5"/>
        <v>120254.00000000001</v>
      </c>
      <c r="G45" s="20">
        <f t="shared" si="5"/>
        <v>42473.170000000006</v>
      </c>
      <c r="H45" s="20">
        <f t="shared" si="5"/>
        <v>112929.69999999998</v>
      </c>
      <c r="I45" s="20">
        <f t="shared" si="5"/>
        <v>179336.46999999997</v>
      </c>
      <c r="J45" s="20">
        <f t="shared" si="5"/>
        <v>192429.25</v>
      </c>
      <c r="K45" s="37">
        <f t="shared" ref="K45" si="6">AVERAGE(F45,G45,H45,I45,J45)</f>
        <v>129484.518</v>
      </c>
    </row>
    <row r="46" spans="1:11" x14ac:dyDescent="0.25">
      <c r="K46" s="3"/>
    </row>
    <row r="47" spans="1:11" ht="16.5" thickBot="1" x14ac:dyDescent="0.3">
      <c r="A47" s="12" t="s">
        <v>363</v>
      </c>
      <c r="B47" s="12"/>
      <c r="C47" s="13">
        <f t="shared" ref="C47:K47" si="7">C16-C45</f>
        <v>-79806</v>
      </c>
      <c r="D47" s="13">
        <f t="shared" si="7"/>
        <v>-137130</v>
      </c>
      <c r="E47" s="13">
        <f t="shared" si="7"/>
        <v>-91148.089999999967</v>
      </c>
      <c r="F47" s="13">
        <f t="shared" si="7"/>
        <v>-60609.920000000013</v>
      </c>
      <c r="G47" s="13">
        <f t="shared" si="7"/>
        <v>52526.829999999994</v>
      </c>
      <c r="H47" s="13">
        <f t="shared" si="7"/>
        <v>-6769.859999999986</v>
      </c>
      <c r="I47" s="13">
        <f t="shared" si="7"/>
        <v>-71916.269999999975</v>
      </c>
      <c r="J47" s="13">
        <f t="shared" si="7"/>
        <v>-65745.820000000007</v>
      </c>
      <c r="K47" s="13">
        <f t="shared" si="7"/>
        <v>-30503.008000000002</v>
      </c>
    </row>
    <row r="48" spans="1:11" ht="15.75" thickTop="1" x14ac:dyDescent="0.25"/>
  </sheetData>
  <sortState xmlns:xlrd2="http://schemas.microsoft.com/office/spreadsheetml/2017/richdata2" ref="A20:K44">
    <sortCondition ref="A20:A44"/>
  </sortState>
  <conditionalFormatting sqref="F4:J15 C47:K47 F20:J44">
    <cfRule type="cellIs" dxfId="35" priority="2" operator="lessThan">
      <formula>0</formula>
    </cfRule>
  </conditionalFormatting>
  <pageMargins left="0.7" right="0.7" top="0.75" bottom="0.75" header="0.3" footer="0.3"/>
  <pageSetup paperSize="5" scale="6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09EC0-ECD9-4A38-8939-076D7DE7A559}">
  <sheetPr>
    <pageSetUpPr fitToPage="1"/>
  </sheetPr>
  <dimension ref="A1:K84"/>
  <sheetViews>
    <sheetView workbookViewId="0">
      <selection activeCell="C81" sqref="C81"/>
    </sheetView>
  </sheetViews>
  <sheetFormatPr defaultRowHeight="15" x14ac:dyDescent="0.25"/>
  <cols>
    <col min="1" max="1" width="20.140625" customWidth="1"/>
    <col min="2" max="3" width="30" customWidth="1"/>
    <col min="4" max="5" width="25.140625" customWidth="1"/>
    <col min="6" max="6" width="19.28515625" customWidth="1"/>
    <col min="7" max="7" width="14.42578125" customWidth="1"/>
    <col min="8" max="8" width="14.28515625" customWidth="1"/>
    <col min="9" max="9" width="15.28515625" customWidth="1"/>
    <col min="10" max="10" width="16.7109375" customWidth="1"/>
    <col min="11" max="11" width="30.140625" customWidth="1"/>
  </cols>
  <sheetData>
    <row r="1" spans="1:11" ht="21" x14ac:dyDescent="0.35">
      <c r="A1" s="1" t="s">
        <v>152</v>
      </c>
    </row>
    <row r="2" spans="1:11" ht="15.75" x14ac:dyDescent="0.25">
      <c r="A2" s="2" t="s">
        <v>1</v>
      </c>
      <c r="B2" s="2"/>
      <c r="C2" s="2"/>
      <c r="D2" s="2"/>
      <c r="E2" s="2"/>
      <c r="F2" s="2"/>
    </row>
    <row r="3" spans="1:11" ht="16.5" thickBot="1" x14ac:dyDescent="0.3">
      <c r="A3" s="8" t="s">
        <v>2</v>
      </c>
      <c r="B3" s="8" t="s">
        <v>3</v>
      </c>
      <c r="C3" s="8" t="s">
        <v>450</v>
      </c>
      <c r="D3" s="8" t="s">
        <v>448</v>
      </c>
      <c r="E3" s="8" t="s">
        <v>451</v>
      </c>
      <c r="F3" s="8" t="s">
        <v>449</v>
      </c>
      <c r="G3" s="8" t="s">
        <v>399</v>
      </c>
      <c r="H3" s="8" t="s">
        <v>380</v>
      </c>
      <c r="I3" s="8" t="s">
        <v>344</v>
      </c>
      <c r="J3" s="8" t="s">
        <v>397</v>
      </c>
      <c r="K3" s="8" t="s">
        <v>452</v>
      </c>
    </row>
    <row r="4" spans="1:11" x14ac:dyDescent="0.25">
      <c r="A4" s="11">
        <v>1132004910</v>
      </c>
      <c r="B4" t="s">
        <v>153</v>
      </c>
      <c r="C4" s="61">
        <v>4500</v>
      </c>
      <c r="D4" s="38">
        <v>4960</v>
      </c>
      <c r="E4" s="38">
        <v>8060</v>
      </c>
      <c r="F4" s="16">
        <v>3950</v>
      </c>
      <c r="G4" s="15">
        <v>11897.85</v>
      </c>
      <c r="H4" s="15">
        <v>647.79999999999995</v>
      </c>
      <c r="I4" s="16">
        <v>3254.7</v>
      </c>
      <c r="J4" s="16">
        <v>3007.06</v>
      </c>
      <c r="K4" s="36">
        <f>AVERAGE(F4,G4,H4,I4,J4)</f>
        <v>4551.4820000000009</v>
      </c>
    </row>
    <row r="5" spans="1:11" x14ac:dyDescent="0.25">
      <c r="A5" s="11">
        <v>1132008500</v>
      </c>
      <c r="B5" t="s">
        <v>154</v>
      </c>
      <c r="C5" s="61">
        <v>3000</v>
      </c>
      <c r="D5" s="38">
        <v>3000</v>
      </c>
      <c r="E5" s="38">
        <v>0</v>
      </c>
      <c r="F5" s="16">
        <v>1167</v>
      </c>
      <c r="G5" s="15">
        <v>3794.8</v>
      </c>
      <c r="H5" s="15">
        <v>3212</v>
      </c>
      <c r="I5" s="16">
        <v>5169.5200000000004</v>
      </c>
      <c r="J5" s="16">
        <v>0</v>
      </c>
      <c r="K5" s="36">
        <f t="shared" ref="K5:K7" si="0">AVERAGE(F5,G5,H5,I5,J5)</f>
        <v>2668.6639999999998</v>
      </c>
    </row>
    <row r="6" spans="1:11" x14ac:dyDescent="0.25">
      <c r="A6" s="11">
        <v>1156004910</v>
      </c>
      <c r="B6" t="s">
        <v>158</v>
      </c>
      <c r="C6" s="61">
        <v>3600</v>
      </c>
      <c r="D6" s="38">
        <v>3000</v>
      </c>
      <c r="E6" s="38">
        <v>2480</v>
      </c>
      <c r="F6" s="16">
        <v>3540</v>
      </c>
      <c r="G6" s="15">
        <v>5400</v>
      </c>
      <c r="H6" s="15">
        <v>2820</v>
      </c>
      <c r="I6" s="16">
        <v>5530.48</v>
      </c>
      <c r="J6" s="16">
        <v>5525.71</v>
      </c>
      <c r="K6" s="36">
        <f t="shared" si="0"/>
        <v>4563.2379999999994</v>
      </c>
    </row>
    <row r="7" spans="1:11" ht="15.75" thickBot="1" x14ac:dyDescent="0.3">
      <c r="A7" s="4" t="s">
        <v>33</v>
      </c>
      <c r="B7" s="4"/>
      <c r="C7" s="60">
        <f t="shared" ref="C7:J7" si="1">SUM(C4:C6)</f>
        <v>11100</v>
      </c>
      <c r="D7" s="39">
        <f t="shared" si="1"/>
        <v>10960</v>
      </c>
      <c r="E7" s="39">
        <f t="shared" si="1"/>
        <v>10540</v>
      </c>
      <c r="F7" s="17">
        <f t="shared" si="1"/>
        <v>8657</v>
      </c>
      <c r="G7" s="17">
        <f t="shared" si="1"/>
        <v>21092.65</v>
      </c>
      <c r="H7" s="17">
        <f t="shared" si="1"/>
        <v>6679.8</v>
      </c>
      <c r="I7" s="17">
        <f t="shared" si="1"/>
        <v>13954.7</v>
      </c>
      <c r="J7" s="17">
        <f t="shared" si="1"/>
        <v>8532.77</v>
      </c>
      <c r="K7" s="37">
        <f t="shared" si="0"/>
        <v>11783.384000000002</v>
      </c>
    </row>
    <row r="8" spans="1:11" x14ac:dyDescent="0.25">
      <c r="K8" s="3"/>
    </row>
    <row r="9" spans="1:11" ht="15.75" x14ac:dyDescent="0.25">
      <c r="A9" s="2" t="s">
        <v>34</v>
      </c>
      <c r="K9" s="3"/>
    </row>
    <row r="10" spans="1:11" ht="16.5" thickBot="1" x14ac:dyDescent="0.3">
      <c r="A10" s="8" t="s">
        <v>2</v>
      </c>
      <c r="B10" s="8" t="s">
        <v>3</v>
      </c>
      <c r="C10" s="8" t="str">
        <f>C3</f>
        <v>2023 Projections</v>
      </c>
      <c r="D10" s="8" t="str">
        <f>D3</f>
        <v>2022 Approved Budget</v>
      </c>
      <c r="E10" s="8" t="str">
        <f>E3</f>
        <v>2022 YTD</v>
      </c>
      <c r="F10" s="8" t="str">
        <f>F3</f>
        <v>2021 Actuals</v>
      </c>
      <c r="G10" s="8" t="s">
        <v>399</v>
      </c>
      <c r="H10" s="8" t="s">
        <v>380</v>
      </c>
      <c r="I10" s="8" t="s">
        <v>344</v>
      </c>
      <c r="J10" s="8" t="s">
        <v>397</v>
      </c>
      <c r="K10" s="8" t="str">
        <f>K3</f>
        <v>5 Yr Avg (2017 - 2021 Actuals)</v>
      </c>
    </row>
    <row r="11" spans="1:11" x14ac:dyDescent="0.25">
      <c r="A11" s="11">
        <v>1226405300</v>
      </c>
      <c r="B11" t="s">
        <v>151</v>
      </c>
      <c r="C11" s="61">
        <v>32000</v>
      </c>
      <c r="D11" s="40">
        <v>32000</v>
      </c>
      <c r="E11" s="40">
        <v>32010.400000000001</v>
      </c>
      <c r="F11" s="16">
        <v>30627.46</v>
      </c>
      <c r="G11" s="16">
        <v>29410.75</v>
      </c>
      <c r="H11" s="16">
        <v>28760.639999999999</v>
      </c>
      <c r="I11" s="16">
        <v>29660.81</v>
      </c>
      <c r="J11" s="16">
        <v>29295.29</v>
      </c>
      <c r="K11" s="36">
        <f>AVERAGE(F11,G11,H11,I11,J11)</f>
        <v>29550.99</v>
      </c>
    </row>
    <row r="12" spans="1:11" x14ac:dyDescent="0.25">
      <c r="A12" s="11">
        <v>1232001120</v>
      </c>
      <c r="B12" t="s">
        <v>159</v>
      </c>
      <c r="C12" s="61">
        <v>378000</v>
      </c>
      <c r="D12" s="28">
        <v>381500</v>
      </c>
      <c r="E12" s="28">
        <v>261037.33</v>
      </c>
      <c r="F12" s="16">
        <v>264950.42</v>
      </c>
      <c r="G12" s="16">
        <v>225692.36</v>
      </c>
      <c r="H12" s="16">
        <v>179762.31</v>
      </c>
      <c r="I12" s="16">
        <v>129722.04</v>
      </c>
      <c r="J12" s="15">
        <v>244788.89</v>
      </c>
      <c r="K12" s="36">
        <f t="shared" ref="K12:K79" si="2">AVERAGE(F12,G12,H12,I12,J12)</f>
        <v>208983.204</v>
      </c>
    </row>
    <row r="13" spans="1:11" x14ac:dyDescent="0.25">
      <c r="A13" s="11">
        <v>1232001130</v>
      </c>
      <c r="B13" t="s">
        <v>160</v>
      </c>
      <c r="C13" s="61">
        <v>5000</v>
      </c>
      <c r="D13" s="28">
        <v>10000</v>
      </c>
      <c r="E13" s="28">
        <v>2684.09</v>
      </c>
      <c r="F13" s="16">
        <v>4283.8599999999997</v>
      </c>
      <c r="G13" s="16">
        <v>13227.21</v>
      </c>
      <c r="H13" s="16">
        <v>6886.58</v>
      </c>
      <c r="I13" s="16">
        <v>9989.7199999999993</v>
      </c>
      <c r="J13" s="15">
        <v>22237.17</v>
      </c>
      <c r="K13" s="36">
        <f t="shared" si="2"/>
        <v>11324.907999999999</v>
      </c>
    </row>
    <row r="14" spans="1:11" x14ac:dyDescent="0.25">
      <c r="A14" s="11">
        <v>1232001140</v>
      </c>
      <c r="B14" t="s">
        <v>161</v>
      </c>
      <c r="C14" s="61">
        <v>8000</v>
      </c>
      <c r="D14" s="28">
        <v>10000</v>
      </c>
      <c r="E14" s="28">
        <v>5792.07</v>
      </c>
      <c r="F14" s="16">
        <v>9747.39</v>
      </c>
      <c r="G14" s="15">
        <v>8905.8799999999992</v>
      </c>
      <c r="H14" s="15">
        <v>3598.89</v>
      </c>
      <c r="I14" s="16">
        <v>0</v>
      </c>
      <c r="J14" s="15">
        <v>0</v>
      </c>
      <c r="K14" s="36">
        <f t="shared" si="2"/>
        <v>4450.4319999999989</v>
      </c>
    </row>
    <row r="15" spans="1:11" x14ac:dyDescent="0.25">
      <c r="A15" s="11">
        <v>1232001300</v>
      </c>
      <c r="B15" t="s">
        <v>162</v>
      </c>
      <c r="C15" s="61">
        <v>113400</v>
      </c>
      <c r="D15" s="28">
        <v>141300</v>
      </c>
      <c r="E15" s="28">
        <v>53949.61</v>
      </c>
      <c r="F15" s="16">
        <v>76055.820000000007</v>
      </c>
      <c r="G15" s="16">
        <v>78596.399999999994</v>
      </c>
      <c r="H15" s="16">
        <v>93036.24</v>
      </c>
      <c r="I15" s="16">
        <v>68633.75</v>
      </c>
      <c r="J15" s="16">
        <v>129946.49</v>
      </c>
      <c r="K15" s="36">
        <f t="shared" si="2"/>
        <v>89253.74</v>
      </c>
    </row>
    <row r="16" spans="1:11" x14ac:dyDescent="0.25">
      <c r="A16" s="11">
        <v>1232001480</v>
      </c>
      <c r="B16" t="s">
        <v>163</v>
      </c>
      <c r="C16" s="61">
        <v>9000</v>
      </c>
      <c r="D16" s="28">
        <v>9158</v>
      </c>
      <c r="E16" s="28">
        <v>0</v>
      </c>
      <c r="F16" s="16">
        <v>5887.67</v>
      </c>
      <c r="G16" s="16">
        <v>4415.8500000000004</v>
      </c>
      <c r="H16" s="16">
        <v>6135.4</v>
      </c>
      <c r="I16" s="16">
        <v>3330</v>
      </c>
      <c r="J16" s="16">
        <v>9414.73</v>
      </c>
      <c r="K16" s="36">
        <f t="shared" si="2"/>
        <v>5836.73</v>
      </c>
    </row>
    <row r="17" spans="1:11" x14ac:dyDescent="0.25">
      <c r="A17" s="11">
        <v>1232001482</v>
      </c>
      <c r="B17" t="s">
        <v>164</v>
      </c>
      <c r="C17" s="61">
        <v>1000</v>
      </c>
      <c r="D17" s="28">
        <v>1017</v>
      </c>
      <c r="E17" s="28">
        <v>348.48</v>
      </c>
      <c r="F17" s="16">
        <v>32.64</v>
      </c>
      <c r="G17" s="16">
        <v>906.71</v>
      </c>
      <c r="H17" s="16">
        <v>541.57000000000005</v>
      </c>
      <c r="I17" s="16">
        <v>0</v>
      </c>
      <c r="J17" s="16">
        <v>162</v>
      </c>
      <c r="K17" s="36">
        <f t="shared" si="2"/>
        <v>328.584</v>
      </c>
    </row>
    <row r="18" spans="1:11" x14ac:dyDescent="0.25">
      <c r="A18" s="11">
        <v>1232002100</v>
      </c>
      <c r="B18" t="s">
        <v>377</v>
      </c>
      <c r="C18" s="61">
        <v>14850</v>
      </c>
      <c r="D18" s="28">
        <v>14850</v>
      </c>
      <c r="E18" s="28">
        <v>12785.71</v>
      </c>
      <c r="F18" s="16">
        <v>12797.45</v>
      </c>
      <c r="G18" s="16">
        <v>6752.58</v>
      </c>
      <c r="H18" s="16">
        <v>0</v>
      </c>
      <c r="I18" s="16">
        <v>0</v>
      </c>
      <c r="J18" s="16">
        <v>834</v>
      </c>
      <c r="K18" s="36">
        <f t="shared" si="2"/>
        <v>4076.8059999999996</v>
      </c>
    </row>
    <row r="19" spans="1:11" x14ac:dyDescent="0.25">
      <c r="A19" s="11">
        <v>1232002150</v>
      </c>
      <c r="B19" t="s">
        <v>165</v>
      </c>
      <c r="C19" s="61">
        <v>4000</v>
      </c>
      <c r="D19" s="28">
        <v>1426</v>
      </c>
      <c r="E19" s="28">
        <v>3161.61</v>
      </c>
      <c r="F19" s="16">
        <v>1940.25</v>
      </c>
      <c r="G19" s="16">
        <v>0</v>
      </c>
      <c r="H19" s="16">
        <v>1010.72</v>
      </c>
      <c r="I19" s="16">
        <v>2187.23</v>
      </c>
      <c r="J19" s="16">
        <v>1389.53</v>
      </c>
      <c r="K19" s="36">
        <f t="shared" si="2"/>
        <v>1305.546</v>
      </c>
    </row>
    <row r="20" spans="1:11" x14ac:dyDescent="0.25">
      <c r="A20" s="11">
        <v>1232002170</v>
      </c>
      <c r="B20" t="s">
        <v>166</v>
      </c>
      <c r="C20" s="61">
        <v>5000</v>
      </c>
      <c r="D20" s="28">
        <v>1200</v>
      </c>
      <c r="E20" s="28">
        <v>3949.71</v>
      </c>
      <c r="F20" s="16">
        <v>5944.17</v>
      </c>
      <c r="G20" s="16">
        <v>5679.04</v>
      </c>
      <c r="H20" s="16">
        <v>6787.97</v>
      </c>
      <c r="I20" s="16">
        <v>5378.77</v>
      </c>
      <c r="J20" s="16">
        <v>4968.1000000000004</v>
      </c>
      <c r="K20" s="36">
        <f t="shared" si="2"/>
        <v>5751.6100000000006</v>
      </c>
    </row>
    <row r="21" spans="1:11" x14ac:dyDescent="0.25">
      <c r="A21" s="11">
        <v>1232002410</v>
      </c>
      <c r="B21" t="s">
        <v>167</v>
      </c>
      <c r="C21" s="61">
        <v>45000</v>
      </c>
      <c r="D21" s="28">
        <v>50875</v>
      </c>
      <c r="E21" s="28">
        <v>42704.02</v>
      </c>
      <c r="F21" s="16">
        <v>51397.47</v>
      </c>
      <c r="G21" s="16">
        <v>48987.199999999997</v>
      </c>
      <c r="H21" s="16">
        <v>47329.9</v>
      </c>
      <c r="I21" s="16">
        <v>42539.66</v>
      </c>
      <c r="J21" s="16">
        <v>44565.15</v>
      </c>
      <c r="K21" s="36">
        <f t="shared" si="2"/>
        <v>46963.876000000004</v>
      </c>
    </row>
    <row r="22" spans="1:11" x14ac:dyDescent="0.25">
      <c r="A22" s="11">
        <v>1232002530</v>
      </c>
      <c r="B22" t="s">
        <v>168</v>
      </c>
      <c r="C22" s="61">
        <v>1000</v>
      </c>
      <c r="D22" s="28">
        <v>2035</v>
      </c>
      <c r="E22" s="28">
        <v>798.32</v>
      </c>
      <c r="F22" s="16">
        <v>2032.24</v>
      </c>
      <c r="G22" s="16">
        <v>0</v>
      </c>
      <c r="H22" s="16">
        <v>0</v>
      </c>
      <c r="I22" s="16">
        <v>415.05</v>
      </c>
      <c r="J22" s="16">
        <v>140.93</v>
      </c>
      <c r="K22" s="36">
        <f t="shared" si="2"/>
        <v>517.64400000000001</v>
      </c>
    </row>
    <row r="23" spans="1:11" x14ac:dyDescent="0.25">
      <c r="A23" s="11">
        <v>1232002620</v>
      </c>
      <c r="B23" t="s">
        <v>169</v>
      </c>
      <c r="C23" s="61">
        <v>16000</v>
      </c>
      <c r="D23" s="28">
        <v>17000</v>
      </c>
      <c r="E23" s="28">
        <v>10500</v>
      </c>
      <c r="F23" s="16">
        <v>16200</v>
      </c>
      <c r="G23" s="16">
        <v>16200</v>
      </c>
      <c r="H23" s="16">
        <v>16200</v>
      </c>
      <c r="I23" s="16">
        <v>16230.27</v>
      </c>
      <c r="J23" s="16">
        <v>16200</v>
      </c>
      <c r="K23" s="36">
        <f t="shared" si="2"/>
        <v>16206.054</v>
      </c>
    </row>
    <row r="24" spans="1:11" x14ac:dyDescent="0.25">
      <c r="A24" s="11">
        <v>1232005100</v>
      </c>
      <c r="B24" t="s">
        <v>170</v>
      </c>
      <c r="C24" s="61">
        <v>2500</v>
      </c>
      <c r="D24" s="28">
        <v>5596</v>
      </c>
      <c r="E24" s="28">
        <v>1142.0899999999999</v>
      </c>
      <c r="F24" s="16">
        <v>5508.68</v>
      </c>
      <c r="G24" s="16">
        <v>4209.93</v>
      </c>
      <c r="H24" s="16">
        <v>2032.44</v>
      </c>
      <c r="I24" s="16">
        <v>8438.9599999999991</v>
      </c>
      <c r="J24" s="16">
        <v>1698.17</v>
      </c>
      <c r="K24" s="36">
        <f t="shared" si="2"/>
        <v>4377.6360000000004</v>
      </c>
    </row>
    <row r="25" spans="1:11" x14ac:dyDescent="0.25">
      <c r="A25" s="11">
        <v>1232005120</v>
      </c>
      <c r="B25" t="s">
        <v>171</v>
      </c>
      <c r="C25" s="61">
        <v>2000</v>
      </c>
      <c r="D25" s="28">
        <v>4579</v>
      </c>
      <c r="E25" s="28">
        <v>2119.58</v>
      </c>
      <c r="F25" s="16">
        <v>2382.9699999999998</v>
      </c>
      <c r="G25" s="16">
        <v>2234.4499999999998</v>
      </c>
      <c r="H25" s="16">
        <v>4924.75</v>
      </c>
      <c r="I25" s="16">
        <v>1523.49</v>
      </c>
      <c r="J25" s="16">
        <v>1593.58</v>
      </c>
      <c r="K25" s="36">
        <f t="shared" si="2"/>
        <v>2531.848</v>
      </c>
    </row>
    <row r="26" spans="1:11" x14ac:dyDescent="0.25">
      <c r="A26" s="11">
        <v>1232005215</v>
      </c>
      <c r="B26" t="s">
        <v>387</v>
      </c>
      <c r="C26" s="61">
        <v>15000</v>
      </c>
      <c r="D26" s="28">
        <v>7122</v>
      </c>
      <c r="E26" s="28">
        <v>17580.88</v>
      </c>
      <c r="F26" s="16">
        <v>7470.95</v>
      </c>
      <c r="G26" s="16">
        <v>0</v>
      </c>
      <c r="H26" s="16">
        <v>0</v>
      </c>
      <c r="I26" s="16">
        <v>0</v>
      </c>
      <c r="J26" s="16">
        <v>0</v>
      </c>
      <c r="K26" s="36">
        <f t="shared" si="2"/>
        <v>1494.19</v>
      </c>
    </row>
    <row r="27" spans="1:11" x14ac:dyDescent="0.25">
      <c r="A27" s="11">
        <v>1232005229</v>
      </c>
      <c r="B27" t="s">
        <v>464</v>
      </c>
      <c r="C27" s="61">
        <v>5000</v>
      </c>
      <c r="D27" s="28">
        <v>0</v>
      </c>
      <c r="E27" s="28">
        <v>619.75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36">
        <f t="shared" si="2"/>
        <v>0</v>
      </c>
    </row>
    <row r="28" spans="1:11" x14ac:dyDescent="0.25">
      <c r="A28" s="11">
        <v>1232005232</v>
      </c>
      <c r="B28" t="s">
        <v>172</v>
      </c>
      <c r="C28" s="61">
        <v>15000</v>
      </c>
      <c r="D28" s="28">
        <v>17298</v>
      </c>
      <c r="E28" s="28">
        <v>24337.74</v>
      </c>
      <c r="F28" s="16">
        <v>21681.38</v>
      </c>
      <c r="G28" s="16">
        <v>15470.86</v>
      </c>
      <c r="H28" s="16">
        <v>15913.45</v>
      </c>
      <c r="I28" s="16">
        <v>15954.82</v>
      </c>
      <c r="J28" s="16">
        <v>5251.03</v>
      </c>
      <c r="K28" s="36">
        <f t="shared" si="2"/>
        <v>14854.308000000001</v>
      </c>
    </row>
    <row r="29" spans="1:11" x14ac:dyDescent="0.25">
      <c r="A29" s="11">
        <v>1232005233</v>
      </c>
      <c r="B29" t="s">
        <v>463</v>
      </c>
      <c r="C29" s="61">
        <v>5000</v>
      </c>
      <c r="D29" s="28">
        <v>0</v>
      </c>
      <c r="E29" s="28">
        <v>480.67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36">
        <f t="shared" si="2"/>
        <v>0</v>
      </c>
    </row>
    <row r="30" spans="1:11" x14ac:dyDescent="0.25">
      <c r="A30" s="11">
        <v>1232005234</v>
      </c>
      <c r="B30" t="s">
        <v>384</v>
      </c>
      <c r="C30" s="61">
        <v>12000</v>
      </c>
      <c r="D30" s="28">
        <v>7122</v>
      </c>
      <c r="E30" s="28">
        <v>16016.87</v>
      </c>
      <c r="F30" s="16">
        <v>20974.22</v>
      </c>
      <c r="G30" s="16">
        <v>3861.68</v>
      </c>
      <c r="H30" s="16">
        <v>0</v>
      </c>
      <c r="I30" s="16">
        <v>0</v>
      </c>
      <c r="J30" s="16">
        <v>0</v>
      </c>
      <c r="K30" s="36">
        <f t="shared" si="2"/>
        <v>4967.18</v>
      </c>
    </row>
    <row r="31" spans="1:11" x14ac:dyDescent="0.25">
      <c r="A31" s="11">
        <v>1232005238</v>
      </c>
      <c r="B31" t="s">
        <v>404</v>
      </c>
      <c r="C31" s="61">
        <v>1000</v>
      </c>
      <c r="D31" s="28">
        <v>0</v>
      </c>
      <c r="E31" s="28">
        <v>424.04</v>
      </c>
      <c r="F31" s="16">
        <v>2528.34</v>
      </c>
      <c r="G31" s="16">
        <v>0</v>
      </c>
      <c r="H31" s="16">
        <v>0</v>
      </c>
      <c r="I31" s="16">
        <v>0</v>
      </c>
      <c r="J31" s="16">
        <v>0</v>
      </c>
      <c r="K31" s="36">
        <f t="shared" si="2"/>
        <v>505.66800000000001</v>
      </c>
    </row>
    <row r="32" spans="1:11" x14ac:dyDescent="0.25">
      <c r="A32" s="11">
        <v>1232005241</v>
      </c>
      <c r="B32" t="s">
        <v>173</v>
      </c>
      <c r="C32" s="61">
        <v>1221</v>
      </c>
      <c r="D32" s="28">
        <v>1221</v>
      </c>
      <c r="E32" s="28">
        <v>0</v>
      </c>
      <c r="F32" s="16">
        <v>211.58</v>
      </c>
      <c r="G32" s="16">
        <v>360.43</v>
      </c>
      <c r="H32" s="16">
        <v>6.76</v>
      </c>
      <c r="I32" s="16">
        <v>0</v>
      </c>
      <c r="J32" s="16">
        <v>380.97</v>
      </c>
      <c r="K32" s="36">
        <f t="shared" si="2"/>
        <v>191.94800000000001</v>
      </c>
    </row>
    <row r="33" spans="1:11" x14ac:dyDescent="0.25">
      <c r="A33" s="11">
        <v>1232005243</v>
      </c>
      <c r="B33" t="s">
        <v>174</v>
      </c>
      <c r="C33" s="61">
        <v>3000</v>
      </c>
      <c r="D33" s="28">
        <v>6105</v>
      </c>
      <c r="E33" s="28">
        <v>2343.67</v>
      </c>
      <c r="F33" s="16">
        <v>3847.81</v>
      </c>
      <c r="G33" s="16">
        <v>8493.74</v>
      </c>
      <c r="H33" s="16">
        <v>664.5</v>
      </c>
      <c r="I33" s="16">
        <v>-66.569999999999993</v>
      </c>
      <c r="J33" s="16">
        <v>3356.55</v>
      </c>
      <c r="K33" s="36">
        <f t="shared" si="2"/>
        <v>3259.2059999999997</v>
      </c>
    </row>
    <row r="34" spans="1:11" x14ac:dyDescent="0.25">
      <c r="A34" s="11">
        <v>1232005244</v>
      </c>
      <c r="B34" t="s">
        <v>405</v>
      </c>
      <c r="C34" s="61">
        <v>9000</v>
      </c>
      <c r="D34" s="28">
        <v>6105</v>
      </c>
      <c r="E34" s="28">
        <v>8785.65</v>
      </c>
      <c r="F34" s="16">
        <v>9001.74</v>
      </c>
      <c r="G34" s="16">
        <v>701.66</v>
      </c>
      <c r="H34" s="16">
        <v>0</v>
      </c>
      <c r="I34" s="16">
        <v>0</v>
      </c>
      <c r="J34" s="16">
        <v>0</v>
      </c>
      <c r="K34" s="36">
        <f t="shared" si="2"/>
        <v>1940.6799999999998</v>
      </c>
    </row>
    <row r="35" spans="1:11" x14ac:dyDescent="0.25">
      <c r="A35" s="11">
        <v>1232005245</v>
      </c>
      <c r="B35" t="s">
        <v>406</v>
      </c>
      <c r="C35" s="61">
        <v>2000</v>
      </c>
      <c r="D35" s="28">
        <v>4070</v>
      </c>
      <c r="E35" s="28">
        <v>891.86</v>
      </c>
      <c r="F35" s="16">
        <v>4227.05</v>
      </c>
      <c r="G35" s="16">
        <v>2640.31</v>
      </c>
      <c r="H35" s="16">
        <v>0</v>
      </c>
      <c r="I35" s="16">
        <v>0</v>
      </c>
      <c r="J35" s="16">
        <v>0</v>
      </c>
      <c r="K35" s="36">
        <f t="shared" si="2"/>
        <v>1373.4720000000002</v>
      </c>
    </row>
    <row r="36" spans="1:11" x14ac:dyDescent="0.25">
      <c r="A36" s="11">
        <v>1232005246</v>
      </c>
      <c r="B36" t="s">
        <v>484</v>
      </c>
      <c r="C36" s="61">
        <v>3000</v>
      </c>
      <c r="D36" s="28">
        <v>0</v>
      </c>
      <c r="E36" s="28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36">
        <f t="shared" si="2"/>
        <v>0</v>
      </c>
    </row>
    <row r="37" spans="1:11" x14ac:dyDescent="0.25">
      <c r="A37" s="11">
        <v>1232005247</v>
      </c>
      <c r="B37" t="s">
        <v>407</v>
      </c>
      <c r="C37" s="61">
        <v>12000</v>
      </c>
      <c r="D37" s="28">
        <v>10000</v>
      </c>
      <c r="E37" s="28">
        <v>7701.78</v>
      </c>
      <c r="F37" s="16">
        <v>7199.48</v>
      </c>
      <c r="G37" s="16">
        <v>0</v>
      </c>
      <c r="H37" s="16">
        <v>0</v>
      </c>
      <c r="I37" s="16">
        <v>0</v>
      </c>
      <c r="J37" s="16">
        <v>0</v>
      </c>
      <c r="K37" s="36">
        <f t="shared" si="2"/>
        <v>1439.896</v>
      </c>
    </row>
    <row r="38" spans="1:11" x14ac:dyDescent="0.25">
      <c r="A38" s="11">
        <v>1232005248</v>
      </c>
      <c r="B38" t="s">
        <v>455</v>
      </c>
      <c r="C38" s="61">
        <v>3000</v>
      </c>
      <c r="D38" s="28">
        <v>0</v>
      </c>
      <c r="E38" s="28">
        <v>3049.7</v>
      </c>
      <c r="F38" s="16">
        <v>232.13</v>
      </c>
      <c r="G38" s="16">
        <v>0</v>
      </c>
      <c r="H38" s="16">
        <v>0</v>
      </c>
      <c r="I38" s="16">
        <v>0</v>
      </c>
      <c r="J38" s="16">
        <v>0</v>
      </c>
      <c r="K38" s="36">
        <f t="shared" si="2"/>
        <v>46.426000000000002</v>
      </c>
    </row>
    <row r="39" spans="1:11" x14ac:dyDescent="0.25">
      <c r="A39" s="11">
        <v>1232005250</v>
      </c>
      <c r="B39" t="s">
        <v>465</v>
      </c>
      <c r="C39" s="61">
        <v>1000</v>
      </c>
      <c r="D39" s="28">
        <v>0</v>
      </c>
      <c r="E39" s="28">
        <v>697.26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36">
        <f t="shared" si="2"/>
        <v>0</v>
      </c>
    </row>
    <row r="40" spans="1:11" x14ac:dyDescent="0.25">
      <c r="A40" s="11">
        <v>1232005256</v>
      </c>
      <c r="B40" t="s">
        <v>466</v>
      </c>
      <c r="C40" s="61">
        <v>2000</v>
      </c>
      <c r="D40" s="28">
        <v>0</v>
      </c>
      <c r="E40" s="28">
        <v>1405.52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36">
        <f t="shared" si="2"/>
        <v>0</v>
      </c>
    </row>
    <row r="41" spans="1:11" x14ac:dyDescent="0.25">
      <c r="A41" s="11">
        <v>1232005262</v>
      </c>
      <c r="B41" t="s">
        <v>498</v>
      </c>
      <c r="C41" s="61">
        <v>5000</v>
      </c>
      <c r="D41" s="28">
        <v>0</v>
      </c>
      <c r="E41" s="28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36">
        <f t="shared" si="2"/>
        <v>0</v>
      </c>
    </row>
    <row r="42" spans="1:11" x14ac:dyDescent="0.25">
      <c r="A42" s="11">
        <v>1232005265</v>
      </c>
      <c r="B42" t="s">
        <v>175</v>
      </c>
      <c r="C42" s="61">
        <v>1000</v>
      </c>
      <c r="D42" s="28">
        <v>3053</v>
      </c>
      <c r="E42" s="28">
        <v>0</v>
      </c>
      <c r="F42" s="16">
        <v>340.73</v>
      </c>
      <c r="G42" s="16">
        <v>414.31</v>
      </c>
      <c r="H42" s="16">
        <v>3637.53</v>
      </c>
      <c r="I42" s="16">
        <v>229.84</v>
      </c>
      <c r="J42" s="16">
        <v>393.07</v>
      </c>
      <c r="K42" s="36">
        <f t="shared" si="2"/>
        <v>1003.0959999999999</v>
      </c>
    </row>
    <row r="43" spans="1:11" x14ac:dyDescent="0.25">
      <c r="A43" s="11">
        <v>1232005266</v>
      </c>
      <c r="B43" t="s">
        <v>176</v>
      </c>
      <c r="C43" s="61">
        <v>2000</v>
      </c>
      <c r="D43" s="28">
        <v>2035</v>
      </c>
      <c r="E43" s="28">
        <v>0</v>
      </c>
      <c r="F43" s="51">
        <v>2396.06</v>
      </c>
      <c r="G43" s="16">
        <v>963.26</v>
      </c>
      <c r="H43" s="16">
        <v>3608.98</v>
      </c>
      <c r="I43" s="16">
        <v>0</v>
      </c>
      <c r="J43" s="16">
        <v>1800</v>
      </c>
      <c r="K43" s="36">
        <f t="shared" si="2"/>
        <v>1753.6599999999999</v>
      </c>
    </row>
    <row r="44" spans="1:11" x14ac:dyDescent="0.25">
      <c r="A44" s="11">
        <v>1232005267</v>
      </c>
      <c r="B44" t="s">
        <v>467</v>
      </c>
      <c r="C44" s="61">
        <v>4000</v>
      </c>
      <c r="D44" s="28">
        <v>0</v>
      </c>
      <c r="E44" s="28">
        <v>2524.4299999999998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36">
        <f t="shared" si="2"/>
        <v>0</v>
      </c>
    </row>
    <row r="45" spans="1:11" x14ac:dyDescent="0.25">
      <c r="A45" s="11">
        <v>1232005270</v>
      </c>
      <c r="B45" t="s">
        <v>178</v>
      </c>
      <c r="C45" s="61">
        <v>500</v>
      </c>
      <c r="D45" s="28">
        <v>0</v>
      </c>
      <c r="E45" s="28">
        <v>75</v>
      </c>
      <c r="F45" s="51">
        <v>76.540000000000006</v>
      </c>
      <c r="G45" s="16">
        <v>443.15</v>
      </c>
      <c r="H45" s="16">
        <v>3046.24</v>
      </c>
      <c r="I45" s="16">
        <v>891.38</v>
      </c>
      <c r="J45" s="16">
        <v>124.66</v>
      </c>
      <c r="K45" s="36">
        <f t="shared" si="2"/>
        <v>916.39399999999989</v>
      </c>
    </row>
    <row r="46" spans="1:11" x14ac:dyDescent="0.25">
      <c r="A46" s="11">
        <v>1232005271</v>
      </c>
      <c r="B46" t="s">
        <v>456</v>
      </c>
      <c r="C46" s="61">
        <v>1500</v>
      </c>
      <c r="D46" s="28">
        <v>0</v>
      </c>
      <c r="E46" s="28">
        <v>1181.01</v>
      </c>
      <c r="F46" s="51">
        <v>33.35</v>
      </c>
      <c r="G46" s="16">
        <v>0</v>
      </c>
      <c r="H46" s="16">
        <v>0</v>
      </c>
      <c r="I46" s="16">
        <v>0</v>
      </c>
      <c r="J46" s="16">
        <v>0</v>
      </c>
      <c r="K46" s="36">
        <f t="shared" si="2"/>
        <v>6.67</v>
      </c>
    </row>
    <row r="47" spans="1:11" x14ac:dyDescent="0.25">
      <c r="A47" s="11">
        <v>1232005277</v>
      </c>
      <c r="B47" t="s">
        <v>179</v>
      </c>
      <c r="C47" s="61">
        <v>12000</v>
      </c>
      <c r="D47" s="28">
        <v>10175</v>
      </c>
      <c r="E47" s="28">
        <v>11542.61</v>
      </c>
      <c r="F47" s="16">
        <v>14907.47</v>
      </c>
      <c r="G47" s="16">
        <v>10521.12</v>
      </c>
      <c r="H47" s="16">
        <v>8361.76</v>
      </c>
      <c r="I47" s="16">
        <v>3580.12</v>
      </c>
      <c r="J47" s="16">
        <v>7099.9</v>
      </c>
      <c r="K47" s="36">
        <f t="shared" si="2"/>
        <v>8894.0740000000005</v>
      </c>
    </row>
    <row r="48" spans="1:11" x14ac:dyDescent="0.25">
      <c r="A48" s="11">
        <v>1232005278</v>
      </c>
      <c r="B48" t="s">
        <v>180</v>
      </c>
      <c r="C48" s="61">
        <v>200</v>
      </c>
      <c r="D48" s="28">
        <v>1018</v>
      </c>
      <c r="E48" s="28">
        <v>0</v>
      </c>
      <c r="F48" s="16">
        <v>282.43</v>
      </c>
      <c r="G48" s="16">
        <v>0</v>
      </c>
      <c r="H48" s="16">
        <v>132.94999999999999</v>
      </c>
      <c r="I48" s="16">
        <v>0</v>
      </c>
      <c r="J48" s="16">
        <v>344.54</v>
      </c>
      <c r="K48" s="36">
        <f t="shared" si="2"/>
        <v>151.98400000000001</v>
      </c>
    </row>
    <row r="49" spans="1:11" x14ac:dyDescent="0.25">
      <c r="A49" s="11">
        <v>1232005288</v>
      </c>
      <c r="B49" t="s">
        <v>182</v>
      </c>
      <c r="C49" s="61">
        <v>18000</v>
      </c>
      <c r="D49" s="28">
        <v>18315</v>
      </c>
      <c r="E49" s="28">
        <v>17161.96</v>
      </c>
      <c r="F49" s="16">
        <v>21401.119999999999</v>
      </c>
      <c r="G49" s="16">
        <v>20248.990000000002</v>
      </c>
      <c r="H49" s="16">
        <v>21841.59</v>
      </c>
      <c r="I49" s="16">
        <v>24121.35</v>
      </c>
      <c r="J49" s="16">
        <v>5994</v>
      </c>
      <c r="K49" s="36">
        <f t="shared" si="2"/>
        <v>18721.409999999996</v>
      </c>
    </row>
    <row r="50" spans="1:11" x14ac:dyDescent="0.25">
      <c r="A50" s="11">
        <v>1232005295</v>
      </c>
      <c r="B50" t="s">
        <v>184</v>
      </c>
      <c r="C50" s="61">
        <v>500</v>
      </c>
      <c r="D50" s="28">
        <v>407</v>
      </c>
      <c r="E50" s="28">
        <v>0</v>
      </c>
      <c r="F50" s="16">
        <v>0</v>
      </c>
      <c r="G50" s="16">
        <v>26.66</v>
      </c>
      <c r="H50" s="16">
        <v>15.51</v>
      </c>
      <c r="I50" s="16">
        <v>149.99</v>
      </c>
      <c r="J50" s="16">
        <v>21.87</v>
      </c>
      <c r="K50" s="36">
        <f t="shared" si="2"/>
        <v>42.806000000000004</v>
      </c>
    </row>
    <row r="51" spans="1:11" x14ac:dyDescent="0.25">
      <c r="A51" s="11">
        <v>1232005300</v>
      </c>
      <c r="B51" t="s">
        <v>185</v>
      </c>
      <c r="C51" s="61">
        <v>6000</v>
      </c>
      <c r="D51" s="28">
        <v>6105</v>
      </c>
      <c r="E51" s="28">
        <v>19965.439999999999</v>
      </c>
      <c r="F51" s="16">
        <v>9195.7099999999991</v>
      </c>
      <c r="G51" s="16">
        <v>7407.56</v>
      </c>
      <c r="H51" s="16">
        <v>2389.56</v>
      </c>
      <c r="I51" s="16">
        <v>2470.81</v>
      </c>
      <c r="J51" s="16">
        <v>2058.31</v>
      </c>
      <c r="K51" s="36">
        <f t="shared" si="2"/>
        <v>4704.3900000000012</v>
      </c>
    </row>
    <row r="52" spans="1:11" x14ac:dyDescent="0.25">
      <c r="A52" s="11">
        <v>1232005400</v>
      </c>
      <c r="B52" t="s">
        <v>186</v>
      </c>
      <c r="C52" s="61">
        <v>4500</v>
      </c>
      <c r="D52" s="28">
        <v>4375</v>
      </c>
      <c r="E52" s="28">
        <v>4417.0200000000004</v>
      </c>
      <c r="F52" s="16">
        <v>3079.44</v>
      </c>
      <c r="G52" s="16">
        <v>2192.73</v>
      </c>
      <c r="H52" s="16">
        <v>2237.5500000000002</v>
      </c>
      <c r="I52" s="16">
        <v>2990.17</v>
      </c>
      <c r="J52" s="16">
        <v>2406.98</v>
      </c>
      <c r="K52" s="36">
        <f t="shared" si="2"/>
        <v>2581.3739999999998</v>
      </c>
    </row>
    <row r="53" spans="1:11" x14ac:dyDescent="0.25">
      <c r="A53" s="11">
        <v>1232005401</v>
      </c>
      <c r="B53" t="s">
        <v>187</v>
      </c>
      <c r="C53" s="61">
        <v>6000</v>
      </c>
      <c r="D53" s="28">
        <v>5088</v>
      </c>
      <c r="E53" s="28">
        <v>5314.7</v>
      </c>
      <c r="F53" s="16">
        <v>8344.39</v>
      </c>
      <c r="G53" s="16">
        <v>3566.47</v>
      </c>
      <c r="H53" s="16">
        <v>1419.57</v>
      </c>
      <c r="I53" s="16">
        <v>2089.81</v>
      </c>
      <c r="J53" s="16">
        <v>2021.89</v>
      </c>
      <c r="K53" s="36">
        <f t="shared" si="2"/>
        <v>3488.4259999999995</v>
      </c>
    </row>
    <row r="54" spans="1:11" x14ac:dyDescent="0.25">
      <c r="A54" s="11">
        <v>1232005501</v>
      </c>
      <c r="B54" t="s">
        <v>188</v>
      </c>
      <c r="C54" s="61">
        <v>9000</v>
      </c>
      <c r="D54" s="28">
        <v>16280</v>
      </c>
      <c r="E54" s="28">
        <v>14346.16</v>
      </c>
      <c r="F54" s="16">
        <v>11133</v>
      </c>
      <c r="G54" s="16">
        <v>6149</v>
      </c>
      <c r="H54" s="16">
        <v>13918.3</v>
      </c>
      <c r="I54" s="16">
        <v>13648.25</v>
      </c>
      <c r="J54" s="16">
        <v>0</v>
      </c>
      <c r="K54" s="36">
        <f t="shared" si="2"/>
        <v>8969.7100000000009</v>
      </c>
    </row>
    <row r="55" spans="1:11" x14ac:dyDescent="0.25">
      <c r="A55" s="11">
        <v>1232005502</v>
      </c>
      <c r="B55" t="s">
        <v>189</v>
      </c>
      <c r="C55" s="61">
        <v>0</v>
      </c>
      <c r="D55" s="28">
        <v>0</v>
      </c>
      <c r="E55" s="28">
        <v>0</v>
      </c>
      <c r="F55" s="16">
        <v>12112.1</v>
      </c>
      <c r="G55" s="16">
        <v>0</v>
      </c>
      <c r="H55" s="16">
        <v>0</v>
      </c>
      <c r="I55" s="16">
        <v>4949</v>
      </c>
      <c r="J55" s="16">
        <v>5760</v>
      </c>
      <c r="K55" s="36">
        <f t="shared" si="2"/>
        <v>4564.2199999999993</v>
      </c>
    </row>
    <row r="56" spans="1:11" x14ac:dyDescent="0.25">
      <c r="A56" s="11">
        <v>1232005503</v>
      </c>
      <c r="B56" t="s">
        <v>190</v>
      </c>
      <c r="C56" s="61">
        <v>0</v>
      </c>
      <c r="D56" s="28">
        <v>1000</v>
      </c>
      <c r="E56" s="28">
        <v>3828</v>
      </c>
      <c r="F56" s="16">
        <v>1680</v>
      </c>
      <c r="G56" s="16">
        <v>1605</v>
      </c>
      <c r="H56" s="16">
        <v>2016</v>
      </c>
      <c r="I56" s="16">
        <v>576</v>
      </c>
      <c r="J56" s="16">
        <v>864</v>
      </c>
      <c r="K56" s="36">
        <f t="shared" si="2"/>
        <v>1348.2</v>
      </c>
    </row>
    <row r="57" spans="1:11" x14ac:dyDescent="0.25">
      <c r="A57" s="11">
        <v>1232005510</v>
      </c>
      <c r="B57" t="s">
        <v>191</v>
      </c>
      <c r="C57" s="61">
        <v>2500</v>
      </c>
      <c r="D57" s="28">
        <v>9158</v>
      </c>
      <c r="E57" s="28">
        <v>7716.42</v>
      </c>
      <c r="F57" s="16">
        <v>2500</v>
      </c>
      <c r="G57" s="16">
        <v>7291.7</v>
      </c>
      <c r="H57" s="16">
        <v>1620</v>
      </c>
      <c r="I57" s="16">
        <v>9090</v>
      </c>
      <c r="J57" s="16">
        <v>1800</v>
      </c>
      <c r="K57" s="36">
        <f t="shared" si="2"/>
        <v>4460.34</v>
      </c>
    </row>
    <row r="58" spans="1:11" x14ac:dyDescent="0.25">
      <c r="A58" s="11">
        <v>1232005520</v>
      </c>
      <c r="B58" t="s">
        <v>468</v>
      </c>
      <c r="C58" s="61">
        <v>1500</v>
      </c>
      <c r="D58" s="28">
        <v>0</v>
      </c>
      <c r="E58" s="28">
        <v>1187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36">
        <f t="shared" si="2"/>
        <v>0</v>
      </c>
    </row>
    <row r="59" spans="1:11" x14ac:dyDescent="0.25">
      <c r="A59" s="11">
        <v>1232005560</v>
      </c>
      <c r="B59" t="s">
        <v>499</v>
      </c>
      <c r="C59" s="61">
        <v>12500</v>
      </c>
      <c r="D59" s="28">
        <v>13227</v>
      </c>
      <c r="E59" s="28">
        <v>9016.9699999999993</v>
      </c>
      <c r="F59" s="51">
        <v>15994.16</v>
      </c>
      <c r="G59" s="16">
        <v>12372.43</v>
      </c>
      <c r="H59" s="16">
        <v>9679.32</v>
      </c>
      <c r="I59" s="16">
        <v>11679.16</v>
      </c>
      <c r="J59" s="16">
        <v>6159.93</v>
      </c>
      <c r="K59" s="36">
        <f t="shared" si="2"/>
        <v>11177.000000000002</v>
      </c>
    </row>
    <row r="60" spans="1:11" x14ac:dyDescent="0.25">
      <c r="A60" s="11">
        <v>1232005565</v>
      </c>
      <c r="B60" t="s">
        <v>503</v>
      </c>
      <c r="C60" s="61">
        <v>10000</v>
      </c>
      <c r="D60" s="28">
        <v>0</v>
      </c>
      <c r="E60" s="28">
        <v>94.22</v>
      </c>
      <c r="F60" s="51">
        <v>0</v>
      </c>
      <c r="G60" s="16">
        <v>0</v>
      </c>
      <c r="H60" s="16">
        <v>0</v>
      </c>
      <c r="I60" s="16">
        <v>0</v>
      </c>
      <c r="J60" s="16">
        <v>0</v>
      </c>
      <c r="K60" s="36">
        <f t="shared" si="2"/>
        <v>0</v>
      </c>
    </row>
    <row r="61" spans="1:11" x14ac:dyDescent="0.25">
      <c r="A61" s="11">
        <v>1232005570</v>
      </c>
      <c r="B61" t="s">
        <v>142</v>
      </c>
      <c r="C61" s="61">
        <v>10000</v>
      </c>
      <c r="D61" s="28">
        <v>13736</v>
      </c>
      <c r="E61" s="28">
        <v>0</v>
      </c>
      <c r="F61" s="16">
        <v>9296.19</v>
      </c>
      <c r="G61" s="16">
        <v>7429.15</v>
      </c>
      <c r="H61" s="16">
        <v>10935.89</v>
      </c>
      <c r="I61" s="16">
        <v>13127.05</v>
      </c>
      <c r="J61" s="16">
        <v>12186.43</v>
      </c>
      <c r="K61" s="36">
        <f t="shared" si="2"/>
        <v>10594.941999999999</v>
      </c>
    </row>
    <row r="62" spans="1:11" x14ac:dyDescent="0.25">
      <c r="A62" s="11">
        <v>1232005580</v>
      </c>
      <c r="B62" t="s">
        <v>510</v>
      </c>
      <c r="C62" s="61">
        <v>7000</v>
      </c>
      <c r="D62" s="28">
        <v>0</v>
      </c>
      <c r="E62" s="28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36">
        <f t="shared" si="2"/>
        <v>0</v>
      </c>
    </row>
    <row r="63" spans="1:11" x14ac:dyDescent="0.25">
      <c r="A63" s="11">
        <v>1232005590</v>
      </c>
      <c r="B63" t="s">
        <v>192</v>
      </c>
      <c r="C63" s="61">
        <v>7000</v>
      </c>
      <c r="D63" s="28">
        <v>6105</v>
      </c>
      <c r="E63" s="28">
        <v>6821.15</v>
      </c>
      <c r="F63" s="16">
        <v>4747.4399999999996</v>
      </c>
      <c r="G63" s="16">
        <v>4662.71</v>
      </c>
      <c r="H63" s="16">
        <v>3961.62</v>
      </c>
      <c r="I63" s="16">
        <v>3794.94</v>
      </c>
      <c r="J63" s="16">
        <v>4015.27</v>
      </c>
      <c r="K63" s="36">
        <f t="shared" si="2"/>
        <v>4236.3959999999997</v>
      </c>
    </row>
    <row r="64" spans="1:11" x14ac:dyDescent="0.25">
      <c r="A64" s="11">
        <v>1232005595</v>
      </c>
      <c r="B64" t="s">
        <v>193</v>
      </c>
      <c r="C64" s="61">
        <v>1000</v>
      </c>
      <c r="D64" s="28">
        <v>1018</v>
      </c>
      <c r="E64" s="28">
        <v>720.46</v>
      </c>
      <c r="F64" s="16">
        <v>902.95</v>
      </c>
      <c r="G64" s="16">
        <v>942.56</v>
      </c>
      <c r="H64" s="16">
        <v>946.37</v>
      </c>
      <c r="I64" s="16">
        <v>219.59</v>
      </c>
      <c r="J64" s="16">
        <v>544.30999999999995</v>
      </c>
      <c r="K64" s="36">
        <f t="shared" si="2"/>
        <v>711.15600000000006</v>
      </c>
    </row>
    <row r="65" spans="1:11" x14ac:dyDescent="0.25">
      <c r="A65" s="11">
        <v>1232009990</v>
      </c>
      <c r="B65" t="s">
        <v>194</v>
      </c>
      <c r="C65" s="61">
        <v>1000</v>
      </c>
      <c r="D65" s="28">
        <v>1017</v>
      </c>
      <c r="E65" s="28">
        <v>298.14999999999998</v>
      </c>
      <c r="F65" s="16">
        <v>801</v>
      </c>
      <c r="G65" s="16">
        <v>58.97</v>
      </c>
      <c r="H65" s="16">
        <v>0</v>
      </c>
      <c r="I65" s="16">
        <v>0</v>
      </c>
      <c r="J65" s="16">
        <v>0</v>
      </c>
      <c r="K65" s="36">
        <f t="shared" si="2"/>
        <v>171.994</v>
      </c>
    </row>
    <row r="66" spans="1:11" x14ac:dyDescent="0.25">
      <c r="A66" s="11">
        <v>1232201120</v>
      </c>
      <c r="B66" t="s">
        <v>195</v>
      </c>
      <c r="C66" s="61">
        <v>4200</v>
      </c>
      <c r="D66" s="28">
        <v>3500</v>
      </c>
      <c r="E66" s="28">
        <v>1614.91</v>
      </c>
      <c r="F66" s="16">
        <v>3734.69</v>
      </c>
      <c r="G66" s="16">
        <v>826.46</v>
      </c>
      <c r="H66" s="16">
        <v>877.26</v>
      </c>
      <c r="I66" s="16">
        <v>636.16999999999996</v>
      </c>
      <c r="J66" s="16">
        <v>1140.8800000000001</v>
      </c>
      <c r="K66" s="36">
        <f t="shared" si="2"/>
        <v>1443.0920000000001</v>
      </c>
    </row>
    <row r="67" spans="1:11" x14ac:dyDescent="0.25">
      <c r="A67" s="11">
        <v>1232201130</v>
      </c>
      <c r="B67" t="s">
        <v>196</v>
      </c>
      <c r="C67" s="61">
        <v>500</v>
      </c>
      <c r="D67" s="28">
        <v>1018</v>
      </c>
      <c r="E67" s="28">
        <v>219.85</v>
      </c>
      <c r="F67" s="16">
        <v>0</v>
      </c>
      <c r="G67" s="16">
        <v>679.77</v>
      </c>
      <c r="H67" s="16">
        <v>674.22</v>
      </c>
      <c r="I67" s="16">
        <v>0</v>
      </c>
      <c r="J67" s="16">
        <v>0</v>
      </c>
      <c r="K67" s="36">
        <f t="shared" si="2"/>
        <v>270.798</v>
      </c>
    </row>
    <row r="68" spans="1:11" x14ac:dyDescent="0.25">
      <c r="A68" s="11">
        <v>1232201300</v>
      </c>
      <c r="B68" t="s">
        <v>197</v>
      </c>
      <c r="C68" s="61">
        <v>1260</v>
      </c>
      <c r="D68" s="28">
        <v>254</v>
      </c>
      <c r="E68" s="28">
        <v>270.77999999999997</v>
      </c>
      <c r="F68" s="16">
        <v>691.27</v>
      </c>
      <c r="G68" s="16">
        <v>83.21</v>
      </c>
      <c r="H68" s="16">
        <v>44.4</v>
      </c>
      <c r="I68" s="16">
        <v>39.49</v>
      </c>
      <c r="J68" s="16">
        <v>32.14</v>
      </c>
      <c r="K68" s="36">
        <f t="shared" si="2"/>
        <v>178.102</v>
      </c>
    </row>
    <row r="69" spans="1:11" x14ac:dyDescent="0.25">
      <c r="A69" s="11">
        <v>1232401120</v>
      </c>
      <c r="B69" t="s">
        <v>198</v>
      </c>
      <c r="C69" s="61">
        <v>109000</v>
      </c>
      <c r="D69" s="28">
        <v>70000</v>
      </c>
      <c r="E69" s="28">
        <v>63809.89</v>
      </c>
      <c r="F69" s="16">
        <v>75001.740000000005</v>
      </c>
      <c r="G69" s="16">
        <v>73161.83</v>
      </c>
      <c r="H69" s="16">
        <v>36444.86</v>
      </c>
      <c r="I69" s="16">
        <v>39934.6</v>
      </c>
      <c r="J69" s="16">
        <v>11134.04</v>
      </c>
      <c r="K69" s="36">
        <f t="shared" si="2"/>
        <v>47135.414000000004</v>
      </c>
    </row>
    <row r="70" spans="1:11" x14ac:dyDescent="0.25">
      <c r="A70" s="11">
        <v>1232401130</v>
      </c>
      <c r="B70" t="s">
        <v>204</v>
      </c>
      <c r="C70" s="61">
        <v>10000</v>
      </c>
      <c r="D70" s="28">
        <v>5088</v>
      </c>
      <c r="E70" s="28">
        <v>12478.11</v>
      </c>
      <c r="F70" s="16">
        <v>1989.63</v>
      </c>
      <c r="G70" s="16">
        <v>1114.75</v>
      </c>
      <c r="H70" s="16">
        <v>0</v>
      </c>
      <c r="I70" s="16">
        <v>0</v>
      </c>
      <c r="J70" s="16">
        <v>0</v>
      </c>
      <c r="K70" s="36">
        <f t="shared" si="2"/>
        <v>620.87599999999998</v>
      </c>
    </row>
    <row r="71" spans="1:11" x14ac:dyDescent="0.25">
      <c r="A71" s="11">
        <v>1232401300</v>
      </c>
      <c r="B71" t="s">
        <v>199</v>
      </c>
      <c r="C71" s="61">
        <v>32700</v>
      </c>
      <c r="D71" s="28">
        <v>6105</v>
      </c>
      <c r="E71" s="28">
        <v>14470.67</v>
      </c>
      <c r="F71" s="16">
        <v>10217.06</v>
      </c>
      <c r="G71" s="16">
        <v>8671.06</v>
      </c>
      <c r="H71" s="16">
        <v>3268.44</v>
      </c>
      <c r="I71" s="16">
        <v>5375.85</v>
      </c>
      <c r="J71" s="16">
        <v>636.72</v>
      </c>
      <c r="K71" s="36">
        <f t="shared" si="2"/>
        <v>5633.8259999999991</v>
      </c>
    </row>
    <row r="72" spans="1:11" x14ac:dyDescent="0.25">
      <c r="A72" s="11">
        <v>1232402130</v>
      </c>
      <c r="B72" t="s">
        <v>200</v>
      </c>
      <c r="C72" s="61">
        <v>10000</v>
      </c>
      <c r="D72" s="28">
        <v>2035</v>
      </c>
      <c r="E72" s="28">
        <v>84180.01</v>
      </c>
      <c r="F72" s="16">
        <v>2080</v>
      </c>
      <c r="G72" s="16">
        <v>1236</v>
      </c>
      <c r="H72" s="16">
        <v>0</v>
      </c>
      <c r="I72" s="16">
        <v>6565</v>
      </c>
      <c r="J72" s="16">
        <v>0</v>
      </c>
      <c r="K72" s="36">
        <f t="shared" si="2"/>
        <v>1976.2</v>
      </c>
    </row>
    <row r="73" spans="1:11" x14ac:dyDescent="0.25">
      <c r="A73" s="11">
        <v>1232505300</v>
      </c>
      <c r="B73" t="s">
        <v>201</v>
      </c>
      <c r="C73" s="61">
        <v>2000</v>
      </c>
      <c r="D73" s="28">
        <v>2035</v>
      </c>
      <c r="E73" s="28">
        <v>2841.37</v>
      </c>
      <c r="F73" s="16">
        <v>0</v>
      </c>
      <c r="G73" s="16">
        <v>981.36</v>
      </c>
      <c r="H73" s="16">
        <v>160</v>
      </c>
      <c r="I73" s="16">
        <v>96.4</v>
      </c>
      <c r="J73" s="16">
        <v>0</v>
      </c>
      <c r="K73" s="36">
        <f t="shared" si="2"/>
        <v>247.55200000000005</v>
      </c>
    </row>
    <row r="74" spans="1:11" x14ac:dyDescent="0.25">
      <c r="A74" s="11">
        <v>1233005300</v>
      </c>
      <c r="B74" t="s">
        <v>469</v>
      </c>
      <c r="C74" s="61">
        <v>2000</v>
      </c>
      <c r="D74" s="28">
        <v>0</v>
      </c>
      <c r="E74" s="28">
        <v>325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36">
        <f t="shared" si="2"/>
        <v>0</v>
      </c>
    </row>
    <row r="75" spans="1:11" x14ac:dyDescent="0.25">
      <c r="A75" s="11">
        <v>1233501120</v>
      </c>
      <c r="B75" t="s">
        <v>202</v>
      </c>
      <c r="C75" s="61">
        <v>4200</v>
      </c>
      <c r="D75" s="28">
        <v>3500</v>
      </c>
      <c r="E75" s="28">
        <v>832.4</v>
      </c>
      <c r="F75" s="16">
        <v>3354.53</v>
      </c>
      <c r="G75" s="16">
        <v>501.16</v>
      </c>
      <c r="H75" s="16">
        <v>2837.98</v>
      </c>
      <c r="I75" s="16">
        <v>0</v>
      </c>
      <c r="J75" s="16">
        <v>0</v>
      </c>
      <c r="K75" s="36">
        <f t="shared" si="2"/>
        <v>1338.7339999999999</v>
      </c>
    </row>
    <row r="76" spans="1:11" x14ac:dyDescent="0.25">
      <c r="A76" s="11">
        <v>1233501300</v>
      </c>
      <c r="B76" t="s">
        <v>203</v>
      </c>
      <c r="C76" s="61">
        <v>1260</v>
      </c>
      <c r="D76" s="28">
        <v>102</v>
      </c>
      <c r="E76" s="28">
        <v>168.19</v>
      </c>
      <c r="F76" s="16">
        <v>590.29999999999995</v>
      </c>
      <c r="G76" s="16">
        <v>79.67</v>
      </c>
      <c r="H76" s="16">
        <v>429.43</v>
      </c>
      <c r="I76" s="16">
        <v>0</v>
      </c>
      <c r="J76" s="16">
        <v>0</v>
      </c>
      <c r="K76" s="36">
        <f t="shared" si="2"/>
        <v>219.87999999999997</v>
      </c>
    </row>
    <row r="77" spans="1:11" x14ac:dyDescent="0.25">
      <c r="A77" s="11">
        <v>1256001120</v>
      </c>
      <c r="B77" t="s">
        <v>206</v>
      </c>
      <c r="C77" s="61">
        <v>4200</v>
      </c>
      <c r="D77" s="28">
        <v>2500</v>
      </c>
      <c r="E77" s="28">
        <v>2315.52</v>
      </c>
      <c r="F77" s="16">
        <v>1494.96</v>
      </c>
      <c r="G77" s="16">
        <v>3122.26</v>
      </c>
      <c r="H77" s="16">
        <v>1948.88</v>
      </c>
      <c r="I77" s="16">
        <v>3088.54</v>
      </c>
      <c r="J77" s="16">
        <v>2343.86</v>
      </c>
      <c r="K77" s="36">
        <f t="shared" si="2"/>
        <v>2399.6999999999998</v>
      </c>
    </row>
    <row r="78" spans="1:11" x14ac:dyDescent="0.25">
      <c r="A78" s="11">
        <v>1256001130</v>
      </c>
      <c r="B78" t="s">
        <v>207</v>
      </c>
      <c r="C78" s="61">
        <v>1000</v>
      </c>
      <c r="D78" s="28">
        <v>748</v>
      </c>
      <c r="E78" s="28">
        <v>369.25</v>
      </c>
      <c r="F78" s="16">
        <v>622.98</v>
      </c>
      <c r="G78" s="16">
        <v>740.07</v>
      </c>
      <c r="H78" s="16">
        <v>732.83</v>
      </c>
      <c r="I78" s="16">
        <v>423.29</v>
      </c>
      <c r="J78" s="16">
        <v>92.09</v>
      </c>
      <c r="K78" s="36">
        <f t="shared" si="2"/>
        <v>522.25200000000007</v>
      </c>
    </row>
    <row r="79" spans="1:11" x14ac:dyDescent="0.25">
      <c r="A79" s="11">
        <v>1256001300</v>
      </c>
      <c r="B79" t="s">
        <v>208</v>
      </c>
      <c r="C79" s="61">
        <v>1260</v>
      </c>
      <c r="D79" s="28">
        <v>356</v>
      </c>
      <c r="E79" s="28">
        <v>480.62</v>
      </c>
      <c r="F79" s="16">
        <v>240.81</v>
      </c>
      <c r="G79" s="16">
        <v>403.93</v>
      </c>
      <c r="H79" s="16">
        <v>334.49</v>
      </c>
      <c r="I79" s="16">
        <v>343.71</v>
      </c>
      <c r="J79" s="16">
        <v>151.55000000000001</v>
      </c>
      <c r="K79" s="36">
        <f t="shared" si="2"/>
        <v>294.89800000000002</v>
      </c>
    </row>
    <row r="80" spans="1:11" x14ac:dyDescent="0.25">
      <c r="A80" s="11">
        <v>1256005300</v>
      </c>
      <c r="B80" t="s">
        <v>209</v>
      </c>
      <c r="C80" s="61">
        <v>2000</v>
      </c>
      <c r="D80" s="28">
        <v>1017</v>
      </c>
      <c r="E80" s="28">
        <v>1637.17</v>
      </c>
      <c r="F80" s="16">
        <v>8049.13</v>
      </c>
      <c r="G80" s="16">
        <v>181.98</v>
      </c>
      <c r="H80" s="16">
        <v>827.49</v>
      </c>
      <c r="I80" s="16">
        <v>1110.53</v>
      </c>
      <c r="J80" s="16">
        <v>2712.33</v>
      </c>
      <c r="K80" s="36">
        <f t="shared" ref="K80:K81" si="3">AVERAGE(F80,G80,H80,I80,J80)</f>
        <v>2576.2920000000004</v>
      </c>
    </row>
    <row r="81" spans="1:11" ht="15.75" thickBot="1" x14ac:dyDescent="0.3">
      <c r="A81" s="4" t="s">
        <v>33</v>
      </c>
      <c r="B81" s="4"/>
      <c r="C81" s="60">
        <f t="shared" ref="C81:J81" si="4">SUM(C11:C80)</f>
        <v>1034251</v>
      </c>
      <c r="D81" s="39">
        <f t="shared" si="4"/>
        <v>951949</v>
      </c>
      <c r="E81" s="39">
        <f t="shared" si="4"/>
        <v>809542.85000000009</v>
      </c>
      <c r="F81" s="24">
        <f t="shared" si="4"/>
        <v>794454.34999999986</v>
      </c>
      <c r="G81" s="24">
        <f t="shared" si="4"/>
        <v>654826.31999999983</v>
      </c>
      <c r="H81" s="24">
        <f t="shared" si="4"/>
        <v>551941.14</v>
      </c>
      <c r="I81" s="24">
        <f t="shared" si="4"/>
        <v>485159.03999999992</v>
      </c>
      <c r="J81" s="24">
        <f t="shared" si="4"/>
        <v>588061.35000000021</v>
      </c>
      <c r="K81" s="37">
        <f t="shared" si="3"/>
        <v>614888.43999999994</v>
      </c>
    </row>
    <row r="82" spans="1:11" x14ac:dyDescent="0.25">
      <c r="K82" s="3"/>
    </row>
    <row r="83" spans="1:11" ht="16.5" thickBot="1" x14ac:dyDescent="0.3">
      <c r="A83" s="12" t="s">
        <v>363</v>
      </c>
      <c r="B83" s="12"/>
      <c r="C83" s="13">
        <f t="shared" ref="C83:K83" si="5">C7-C81</f>
        <v>-1023151</v>
      </c>
      <c r="D83" s="13">
        <f t="shared" si="5"/>
        <v>-940989</v>
      </c>
      <c r="E83" s="13">
        <f t="shared" si="5"/>
        <v>-799002.85000000009</v>
      </c>
      <c r="F83" s="13">
        <f t="shared" si="5"/>
        <v>-785797.34999999986</v>
      </c>
      <c r="G83" s="13">
        <f t="shared" si="5"/>
        <v>-633733.66999999981</v>
      </c>
      <c r="H83" s="13">
        <f t="shared" si="5"/>
        <v>-545261.34</v>
      </c>
      <c r="I83" s="13">
        <f t="shared" si="5"/>
        <v>-471204.33999999991</v>
      </c>
      <c r="J83" s="13">
        <f t="shared" si="5"/>
        <v>-579528.58000000019</v>
      </c>
      <c r="K83" s="13">
        <f t="shared" si="5"/>
        <v>-603105.05599999998</v>
      </c>
    </row>
    <row r="84" spans="1:11" ht="15.75" thickTop="1" x14ac:dyDescent="0.25"/>
  </sheetData>
  <conditionalFormatting sqref="I4:J6 F4:F6 F11:J11 C83:K83 G15:H80 I12:I80 J15:J80 F12:F80">
    <cfRule type="cellIs" dxfId="34" priority="5" operator="lessThan">
      <formula>0</formula>
    </cfRule>
  </conditionalFormatting>
  <conditionalFormatting sqref="G12:H13">
    <cfRule type="cellIs" dxfId="33" priority="4" operator="lessThan">
      <formula>0</formula>
    </cfRule>
  </conditionalFormatting>
  <pageMargins left="0.7" right="0.7" top="0.75" bottom="0.75" header="0.3" footer="0.3"/>
  <pageSetup paperSize="5" scale="63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3D89-BB6A-4259-AE34-C9B12962D246}">
  <sheetPr>
    <pageSetUpPr fitToPage="1"/>
  </sheetPr>
  <dimension ref="A1:K47"/>
  <sheetViews>
    <sheetView topLeftCell="A11" workbookViewId="0">
      <pane xSplit="2" topLeftCell="C1" activePane="topRight" state="frozen"/>
      <selection pane="topRight" activeCell="C14" sqref="C14"/>
    </sheetView>
  </sheetViews>
  <sheetFormatPr defaultRowHeight="15" x14ac:dyDescent="0.25"/>
  <cols>
    <col min="1" max="1" width="20.140625" customWidth="1"/>
    <col min="2" max="2" width="27.140625" customWidth="1"/>
    <col min="3" max="5" width="25.7109375" customWidth="1"/>
    <col min="6" max="6" width="19.28515625" customWidth="1"/>
    <col min="7" max="7" width="15.42578125" customWidth="1"/>
    <col min="8" max="9" width="15.140625" customWidth="1"/>
    <col min="10" max="10" width="14" bestFit="1" customWidth="1"/>
    <col min="11" max="11" width="29.28515625" customWidth="1"/>
  </cols>
  <sheetData>
    <row r="1" spans="1:11" ht="21" x14ac:dyDescent="0.35">
      <c r="A1" s="1" t="s">
        <v>110</v>
      </c>
    </row>
    <row r="2" spans="1:11" ht="15.75" x14ac:dyDescent="0.25">
      <c r="A2" s="2" t="s">
        <v>1</v>
      </c>
      <c r="B2" s="2"/>
      <c r="C2" s="2"/>
      <c r="D2" s="2"/>
      <c r="E2" s="2"/>
      <c r="F2" s="2"/>
    </row>
    <row r="3" spans="1:11" ht="16.5" thickBot="1" x14ac:dyDescent="0.3">
      <c r="A3" s="8" t="s">
        <v>2</v>
      </c>
      <c r="B3" s="8" t="s">
        <v>3</v>
      </c>
      <c r="C3" s="8" t="s">
        <v>450</v>
      </c>
      <c r="D3" s="8" t="s">
        <v>448</v>
      </c>
      <c r="E3" s="8" t="s">
        <v>451</v>
      </c>
      <c r="F3" s="8" t="s">
        <v>449</v>
      </c>
      <c r="G3" s="8" t="s">
        <v>399</v>
      </c>
      <c r="H3" s="8" t="s">
        <v>380</v>
      </c>
      <c r="I3" s="8" t="s">
        <v>344</v>
      </c>
      <c r="J3" s="8" t="s">
        <v>397</v>
      </c>
      <c r="K3" s="8" t="s">
        <v>452</v>
      </c>
    </row>
    <row r="4" spans="1:11" x14ac:dyDescent="0.25">
      <c r="A4" s="11">
        <v>1123004910</v>
      </c>
      <c r="B4" t="s">
        <v>111</v>
      </c>
      <c r="C4" s="61">
        <v>5000</v>
      </c>
      <c r="D4" s="38">
        <v>5000</v>
      </c>
      <c r="E4" s="38">
        <v>9297.41</v>
      </c>
      <c r="F4" s="16">
        <v>3050</v>
      </c>
      <c r="G4" s="16">
        <v>5287.63</v>
      </c>
      <c r="H4" s="16">
        <v>4783.21</v>
      </c>
      <c r="I4" s="16">
        <v>43900</v>
      </c>
      <c r="J4" s="16">
        <v>3600</v>
      </c>
      <c r="K4" s="36">
        <f>AVERAGE(F4,G4,H4,I4,J4)</f>
        <v>12124.168</v>
      </c>
    </row>
    <row r="5" spans="1:11" x14ac:dyDescent="0.25">
      <c r="A5" s="11">
        <v>1123005600</v>
      </c>
      <c r="B5" t="s">
        <v>112</v>
      </c>
      <c r="C5" s="61">
        <v>1000</v>
      </c>
      <c r="D5" s="38">
        <v>0</v>
      </c>
      <c r="E5" s="38">
        <v>8000</v>
      </c>
      <c r="F5" s="16">
        <v>12000</v>
      </c>
      <c r="G5" s="16">
        <v>12000</v>
      </c>
      <c r="H5" s="16">
        <v>13000</v>
      </c>
      <c r="I5" s="16">
        <v>11000</v>
      </c>
      <c r="J5" s="16">
        <v>0</v>
      </c>
      <c r="K5" s="36">
        <f t="shared" ref="K5:K7" si="0">AVERAGE(F5,G5,H5,I5,J5)</f>
        <v>9600</v>
      </c>
    </row>
    <row r="6" spans="1:11" x14ac:dyDescent="0.25">
      <c r="A6" s="11">
        <v>1123008500</v>
      </c>
      <c r="B6" t="s">
        <v>113</v>
      </c>
      <c r="C6" s="61">
        <v>10000</v>
      </c>
      <c r="D6" s="38">
        <v>3000</v>
      </c>
      <c r="E6" s="38">
        <v>0</v>
      </c>
      <c r="F6" s="16">
        <v>0</v>
      </c>
      <c r="G6" s="16">
        <v>1330</v>
      </c>
      <c r="H6" s="16">
        <v>100</v>
      </c>
      <c r="I6" s="16">
        <v>3233.66</v>
      </c>
      <c r="J6" s="16">
        <v>3321</v>
      </c>
      <c r="K6" s="36">
        <f t="shared" si="0"/>
        <v>1596.932</v>
      </c>
    </row>
    <row r="7" spans="1:11" ht="15.75" thickBot="1" x14ac:dyDescent="0.3">
      <c r="A7" s="4" t="s">
        <v>33</v>
      </c>
      <c r="B7" s="4"/>
      <c r="C7" s="60">
        <f t="shared" ref="C7:J7" si="1">SUM(C4:C6)</f>
        <v>16000</v>
      </c>
      <c r="D7" s="39">
        <f t="shared" si="1"/>
        <v>8000</v>
      </c>
      <c r="E7" s="39">
        <f t="shared" si="1"/>
        <v>17297.41</v>
      </c>
      <c r="F7" s="20">
        <f t="shared" si="1"/>
        <v>15050</v>
      </c>
      <c r="G7" s="20">
        <f t="shared" si="1"/>
        <v>18617.63</v>
      </c>
      <c r="H7" s="20">
        <f t="shared" si="1"/>
        <v>17883.21</v>
      </c>
      <c r="I7" s="20">
        <f t="shared" si="1"/>
        <v>58133.66</v>
      </c>
      <c r="J7" s="20">
        <f t="shared" si="1"/>
        <v>6921</v>
      </c>
      <c r="K7" s="37">
        <f t="shared" si="0"/>
        <v>23321.1</v>
      </c>
    </row>
    <row r="8" spans="1:11" x14ac:dyDescent="0.25">
      <c r="K8" s="3"/>
    </row>
    <row r="9" spans="1:11" ht="15.75" x14ac:dyDescent="0.25">
      <c r="A9" s="2" t="s">
        <v>34</v>
      </c>
      <c r="K9" s="3"/>
    </row>
    <row r="10" spans="1:11" ht="16.5" thickBot="1" x14ac:dyDescent="0.3">
      <c r="A10" s="8" t="s">
        <v>2</v>
      </c>
      <c r="B10" s="8" t="s">
        <v>3</v>
      </c>
      <c r="C10" s="8" t="str">
        <f>C3</f>
        <v>2023 Projections</v>
      </c>
      <c r="D10" s="8" t="str">
        <f>D3</f>
        <v>2022 Approved Budget</v>
      </c>
      <c r="E10" s="8" t="str">
        <f>E3</f>
        <v>2022 YTD</v>
      </c>
      <c r="F10" s="8" t="str">
        <f>F3</f>
        <v>2021 Actuals</v>
      </c>
      <c r="G10" s="8" t="s">
        <v>399</v>
      </c>
      <c r="H10" s="8" t="s">
        <v>380</v>
      </c>
      <c r="I10" s="8" t="s">
        <v>382</v>
      </c>
      <c r="J10" s="8" t="s">
        <v>397</v>
      </c>
      <c r="K10" s="8" t="str">
        <f>K3</f>
        <v>5 Yr Avg (2017 - 2021 Actuals)</v>
      </c>
    </row>
    <row r="11" spans="1:11" x14ac:dyDescent="0.25">
      <c r="A11" s="11">
        <v>1223001120</v>
      </c>
      <c r="B11" t="s">
        <v>116</v>
      </c>
      <c r="C11" s="61">
        <v>138000</v>
      </c>
      <c r="D11" s="40">
        <v>81400</v>
      </c>
      <c r="E11" s="40">
        <v>17033.509999999998</v>
      </c>
      <c r="F11" s="16">
        <v>31895.72</v>
      </c>
      <c r="G11" s="16">
        <v>71456.740000000005</v>
      </c>
      <c r="H11" s="16">
        <v>75103.78</v>
      </c>
      <c r="I11" s="16">
        <v>66497.11</v>
      </c>
      <c r="J11" s="16">
        <v>54863.19</v>
      </c>
      <c r="K11" s="36">
        <f>AVERAGE(F11,G11,H11,I11,J11)</f>
        <v>59963.307999999997</v>
      </c>
    </row>
    <row r="12" spans="1:11" x14ac:dyDescent="0.25">
      <c r="A12" s="11">
        <v>1223001130</v>
      </c>
      <c r="B12" t="s">
        <v>117</v>
      </c>
      <c r="C12" s="61">
        <v>7500</v>
      </c>
      <c r="D12" s="40">
        <v>500</v>
      </c>
      <c r="E12" s="40">
        <v>0</v>
      </c>
      <c r="F12" s="16">
        <v>0</v>
      </c>
      <c r="G12" s="15">
        <v>0</v>
      </c>
      <c r="H12" s="15">
        <v>-153.84</v>
      </c>
      <c r="I12" s="16">
        <v>692.28</v>
      </c>
      <c r="J12" s="16">
        <v>6614.12</v>
      </c>
      <c r="K12" s="36">
        <f t="shared" ref="K12:K44" si="2">AVERAGE(F12,G12,H12,I12,J12)</f>
        <v>1430.5119999999999</v>
      </c>
    </row>
    <row r="13" spans="1:11" x14ac:dyDescent="0.25">
      <c r="A13" s="11">
        <v>1223001300</v>
      </c>
      <c r="B13" t="s">
        <v>118</v>
      </c>
      <c r="C13" s="61">
        <v>41400</v>
      </c>
      <c r="D13" s="40">
        <v>24420</v>
      </c>
      <c r="E13" s="40">
        <v>5080.8999999999996</v>
      </c>
      <c r="F13" s="16">
        <v>21105.53</v>
      </c>
      <c r="G13" s="16">
        <v>17043.419999999998</v>
      </c>
      <c r="H13" s="16">
        <v>23679.89</v>
      </c>
      <c r="I13" s="16">
        <v>17365.03</v>
      </c>
      <c r="J13" s="16">
        <v>16758.52</v>
      </c>
      <c r="K13" s="36">
        <f t="shared" si="2"/>
        <v>19190.477999999999</v>
      </c>
    </row>
    <row r="14" spans="1:11" x14ac:dyDescent="0.25">
      <c r="A14" s="11">
        <v>1223001480</v>
      </c>
      <c r="B14" t="s">
        <v>119</v>
      </c>
      <c r="C14" s="61">
        <v>15000</v>
      </c>
      <c r="D14" s="40">
        <v>15000</v>
      </c>
      <c r="E14" s="40">
        <v>0</v>
      </c>
      <c r="F14" s="16">
        <v>2463.88</v>
      </c>
      <c r="G14" s="16">
        <v>12537.83</v>
      </c>
      <c r="H14" s="16">
        <v>7252</v>
      </c>
      <c r="I14" s="16">
        <v>3739.56</v>
      </c>
      <c r="J14" s="16">
        <v>23708.75</v>
      </c>
      <c r="K14" s="36">
        <f t="shared" si="2"/>
        <v>9940.4040000000005</v>
      </c>
    </row>
    <row r="15" spans="1:11" x14ac:dyDescent="0.25">
      <c r="A15" s="11">
        <v>1223001482</v>
      </c>
      <c r="B15" t="s">
        <v>434</v>
      </c>
      <c r="C15" s="61">
        <v>1500</v>
      </c>
      <c r="D15" s="40">
        <v>0</v>
      </c>
      <c r="E15" s="40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36">
        <f t="shared" si="2"/>
        <v>0</v>
      </c>
    </row>
    <row r="16" spans="1:11" x14ac:dyDescent="0.25">
      <c r="A16" s="11">
        <v>1223001500</v>
      </c>
      <c r="B16" t="s">
        <v>121</v>
      </c>
      <c r="C16" s="61">
        <v>25000</v>
      </c>
      <c r="D16" s="40">
        <v>25000</v>
      </c>
      <c r="E16" s="40">
        <v>15550</v>
      </c>
      <c r="F16" s="16">
        <v>17180</v>
      </c>
      <c r="G16" s="16">
        <v>19150</v>
      </c>
      <c r="H16" s="16">
        <v>19415</v>
      </c>
      <c r="I16" s="16">
        <v>22850.75</v>
      </c>
      <c r="J16" s="16">
        <v>28378.85</v>
      </c>
      <c r="K16" s="36">
        <f t="shared" si="2"/>
        <v>21394.920000000002</v>
      </c>
    </row>
    <row r="17" spans="1:11" x14ac:dyDescent="0.25">
      <c r="A17" s="11">
        <v>1223001510</v>
      </c>
      <c r="B17" t="s">
        <v>120</v>
      </c>
      <c r="C17" s="61">
        <v>0</v>
      </c>
      <c r="D17" s="40">
        <v>0</v>
      </c>
      <c r="E17" s="40">
        <v>0</v>
      </c>
      <c r="F17" s="16">
        <v>0</v>
      </c>
      <c r="G17" s="16">
        <v>0</v>
      </c>
      <c r="H17" s="16">
        <v>12807.41</v>
      </c>
      <c r="I17" s="16">
        <v>10714.88</v>
      </c>
      <c r="J17" s="16">
        <v>5760.62</v>
      </c>
      <c r="K17" s="36">
        <f t="shared" si="2"/>
        <v>5856.5820000000003</v>
      </c>
    </row>
    <row r="18" spans="1:11" x14ac:dyDescent="0.25">
      <c r="A18" s="11">
        <v>1223002100</v>
      </c>
      <c r="B18" t="s">
        <v>378</v>
      </c>
      <c r="C18" s="61">
        <v>4000</v>
      </c>
      <c r="D18" s="40">
        <v>4000</v>
      </c>
      <c r="E18" s="40">
        <v>0</v>
      </c>
      <c r="F18" s="16">
        <v>4000</v>
      </c>
      <c r="G18" s="16">
        <v>4000</v>
      </c>
      <c r="H18" s="16">
        <v>0</v>
      </c>
      <c r="I18" s="16">
        <v>0</v>
      </c>
      <c r="J18" s="16">
        <v>0</v>
      </c>
      <c r="K18" s="36">
        <f t="shared" si="2"/>
        <v>1600</v>
      </c>
    </row>
    <row r="19" spans="1:11" x14ac:dyDescent="0.25">
      <c r="A19" s="11">
        <v>1223002150</v>
      </c>
      <c r="B19" t="s">
        <v>122</v>
      </c>
      <c r="C19" s="61">
        <v>1000</v>
      </c>
      <c r="D19" s="40">
        <v>1000</v>
      </c>
      <c r="E19" s="40">
        <v>556.08000000000004</v>
      </c>
      <c r="F19" s="16">
        <v>754.17</v>
      </c>
      <c r="G19" s="16">
        <v>953.76</v>
      </c>
      <c r="H19" s="16">
        <v>85</v>
      </c>
      <c r="I19" s="16">
        <v>481.67</v>
      </c>
      <c r="J19" s="16">
        <v>422.92</v>
      </c>
      <c r="K19" s="36">
        <f t="shared" si="2"/>
        <v>539.50400000000002</v>
      </c>
    </row>
    <row r="20" spans="1:11" x14ac:dyDescent="0.25">
      <c r="A20" s="11">
        <v>1223002160</v>
      </c>
      <c r="B20" t="s">
        <v>123</v>
      </c>
      <c r="C20" s="61">
        <v>50</v>
      </c>
      <c r="D20" s="40">
        <v>0</v>
      </c>
      <c r="E20" s="40"/>
      <c r="F20" s="16">
        <v>0</v>
      </c>
      <c r="G20" s="16">
        <v>17.14</v>
      </c>
      <c r="H20" s="16">
        <v>0</v>
      </c>
      <c r="I20" s="16">
        <v>0</v>
      </c>
      <c r="J20" s="16">
        <v>8</v>
      </c>
      <c r="K20" s="36">
        <f t="shared" si="2"/>
        <v>5.0280000000000005</v>
      </c>
    </row>
    <row r="21" spans="1:11" x14ac:dyDescent="0.25">
      <c r="A21" s="11">
        <v>1223002170</v>
      </c>
      <c r="B21" t="s">
        <v>124</v>
      </c>
      <c r="C21" s="61">
        <v>25000</v>
      </c>
      <c r="D21" s="40">
        <v>10000</v>
      </c>
      <c r="E21" s="40">
        <v>21462.27</v>
      </c>
      <c r="F21" s="51">
        <v>15513.14</v>
      </c>
      <c r="G21" s="16">
        <v>9592.17</v>
      </c>
      <c r="H21" s="16">
        <v>12035.3</v>
      </c>
      <c r="I21" s="16">
        <v>15548.76</v>
      </c>
      <c r="J21" s="16">
        <v>10941.54</v>
      </c>
      <c r="K21" s="36">
        <f t="shared" si="2"/>
        <v>12726.182000000001</v>
      </c>
    </row>
    <row r="22" spans="1:11" x14ac:dyDescent="0.25">
      <c r="A22" s="11">
        <v>1223002171</v>
      </c>
      <c r="B22" t="s">
        <v>125</v>
      </c>
      <c r="C22" s="61">
        <v>3000</v>
      </c>
      <c r="D22" s="40">
        <v>3000</v>
      </c>
      <c r="E22" s="40">
        <v>780.12</v>
      </c>
      <c r="F22" s="16">
        <v>5622.19</v>
      </c>
      <c r="G22" s="16">
        <v>0</v>
      </c>
      <c r="H22" s="16">
        <v>2271.0700000000002</v>
      </c>
      <c r="I22" s="16">
        <v>125</v>
      </c>
      <c r="J22" s="16">
        <v>854.06</v>
      </c>
      <c r="K22" s="36">
        <f t="shared" si="2"/>
        <v>1774.4639999999999</v>
      </c>
    </row>
    <row r="23" spans="1:11" x14ac:dyDescent="0.25">
      <c r="A23" s="11">
        <v>1223002200</v>
      </c>
      <c r="B23" t="s">
        <v>126</v>
      </c>
      <c r="C23" s="61">
        <v>1500</v>
      </c>
      <c r="D23" s="40">
        <v>1500</v>
      </c>
      <c r="E23" s="40">
        <v>0</v>
      </c>
      <c r="F23" s="16">
        <v>0</v>
      </c>
      <c r="G23" s="16">
        <v>675.51</v>
      </c>
      <c r="H23" s="16">
        <v>1576.53</v>
      </c>
      <c r="I23" s="16">
        <v>225.99</v>
      </c>
      <c r="J23" s="16">
        <v>1261.01</v>
      </c>
      <c r="K23" s="36">
        <f t="shared" si="2"/>
        <v>747.80799999999999</v>
      </c>
    </row>
    <row r="24" spans="1:11" x14ac:dyDescent="0.25">
      <c r="A24" s="11">
        <v>1223002240</v>
      </c>
      <c r="B24" t="s">
        <v>127</v>
      </c>
      <c r="C24" s="61">
        <v>450</v>
      </c>
      <c r="D24" s="40">
        <v>250</v>
      </c>
      <c r="E24" s="40">
        <v>150</v>
      </c>
      <c r="F24" s="16">
        <v>0</v>
      </c>
      <c r="G24" s="16">
        <v>100</v>
      </c>
      <c r="H24" s="16">
        <v>100</v>
      </c>
      <c r="I24" s="16">
        <v>110</v>
      </c>
      <c r="J24" s="16">
        <v>250</v>
      </c>
      <c r="K24" s="36">
        <f t="shared" si="2"/>
        <v>112</v>
      </c>
    </row>
    <row r="25" spans="1:11" x14ac:dyDescent="0.25">
      <c r="A25" s="11">
        <v>1223002420</v>
      </c>
      <c r="B25" t="s">
        <v>128</v>
      </c>
      <c r="C25" s="61">
        <v>500</v>
      </c>
      <c r="D25" s="40">
        <v>500</v>
      </c>
      <c r="E25" s="40">
        <v>0</v>
      </c>
      <c r="F25" s="16">
        <v>0</v>
      </c>
      <c r="G25" s="16">
        <v>0</v>
      </c>
      <c r="H25" s="16">
        <v>504.51</v>
      </c>
      <c r="I25" s="16">
        <v>23.7</v>
      </c>
      <c r="J25" s="16">
        <v>-625.22</v>
      </c>
      <c r="K25" s="36">
        <f t="shared" si="2"/>
        <v>-19.401999999999997</v>
      </c>
    </row>
    <row r="26" spans="1:11" x14ac:dyDescent="0.25">
      <c r="A26" s="11">
        <v>1223002450</v>
      </c>
      <c r="B26" t="s">
        <v>129</v>
      </c>
      <c r="C26" s="61">
        <v>2000</v>
      </c>
      <c r="D26" s="40">
        <v>2000</v>
      </c>
      <c r="E26" s="40">
        <v>0</v>
      </c>
      <c r="F26" s="16">
        <v>0</v>
      </c>
      <c r="G26" s="16">
        <v>0</v>
      </c>
      <c r="H26" s="16">
        <v>2000</v>
      </c>
      <c r="I26" s="16">
        <v>2000</v>
      </c>
      <c r="J26" s="16">
        <v>2207.9499999999998</v>
      </c>
      <c r="K26" s="36">
        <f t="shared" si="2"/>
        <v>1241.5899999999999</v>
      </c>
    </row>
    <row r="27" spans="1:11" x14ac:dyDescent="0.25">
      <c r="A27" s="11">
        <v>1223002530</v>
      </c>
      <c r="B27" t="s">
        <v>130</v>
      </c>
      <c r="C27" s="61">
        <v>500</v>
      </c>
      <c r="D27" s="40">
        <v>1000</v>
      </c>
      <c r="E27" s="40">
        <v>1309.3900000000001</v>
      </c>
      <c r="F27" s="16">
        <v>1032.5899999999999</v>
      </c>
      <c r="G27" s="16">
        <v>96.95</v>
      </c>
      <c r="H27" s="16">
        <v>0</v>
      </c>
      <c r="I27" s="16">
        <v>441.47</v>
      </c>
      <c r="J27" s="16">
        <v>388.96</v>
      </c>
      <c r="K27" s="36">
        <f t="shared" si="2"/>
        <v>391.99400000000003</v>
      </c>
    </row>
    <row r="28" spans="1:11" x14ac:dyDescent="0.25">
      <c r="A28" s="11">
        <v>1223002620</v>
      </c>
      <c r="B28" t="s">
        <v>131</v>
      </c>
      <c r="C28" s="61">
        <v>0</v>
      </c>
      <c r="D28" s="40">
        <v>0</v>
      </c>
      <c r="E28" s="40">
        <v>16200</v>
      </c>
      <c r="F28" s="16">
        <v>18600</v>
      </c>
      <c r="G28" s="16">
        <v>23400</v>
      </c>
      <c r="H28" s="16">
        <v>37200</v>
      </c>
      <c r="I28" s="16">
        <v>27900</v>
      </c>
      <c r="J28" s="16">
        <v>14400</v>
      </c>
      <c r="K28" s="36">
        <f t="shared" si="2"/>
        <v>24300</v>
      </c>
    </row>
    <row r="29" spans="1:11" x14ac:dyDescent="0.25">
      <c r="A29" s="11">
        <v>1223005100</v>
      </c>
      <c r="B29" t="s">
        <v>132</v>
      </c>
      <c r="C29" s="61">
        <v>15000</v>
      </c>
      <c r="D29" s="40">
        <v>15000</v>
      </c>
      <c r="E29" s="40">
        <v>714.36</v>
      </c>
      <c r="F29" s="16">
        <v>12799.03</v>
      </c>
      <c r="G29" s="16">
        <v>6611.51</v>
      </c>
      <c r="H29" s="16">
        <v>6092.46</v>
      </c>
      <c r="I29" s="16">
        <v>12799.93</v>
      </c>
      <c r="J29" s="16">
        <v>80840.56</v>
      </c>
      <c r="K29" s="36">
        <f t="shared" si="2"/>
        <v>23828.697999999997</v>
      </c>
    </row>
    <row r="30" spans="1:11" x14ac:dyDescent="0.25">
      <c r="A30" s="11">
        <v>1223005110</v>
      </c>
      <c r="B30" t="s">
        <v>133</v>
      </c>
      <c r="C30" s="61">
        <v>3000</v>
      </c>
      <c r="D30" s="40">
        <v>3000</v>
      </c>
      <c r="E30" s="40">
        <v>110.54</v>
      </c>
      <c r="F30" s="16">
        <v>1631.64</v>
      </c>
      <c r="G30" s="16">
        <v>342.77</v>
      </c>
      <c r="H30" s="16">
        <v>3653.98</v>
      </c>
      <c r="I30" s="16">
        <v>1406.68</v>
      </c>
      <c r="J30" s="16">
        <v>2279.41</v>
      </c>
      <c r="K30" s="36">
        <f t="shared" si="2"/>
        <v>1862.896</v>
      </c>
    </row>
    <row r="31" spans="1:11" x14ac:dyDescent="0.25">
      <c r="A31" s="11">
        <v>1223005112</v>
      </c>
      <c r="B31" t="s">
        <v>134</v>
      </c>
      <c r="C31" s="61">
        <v>7500</v>
      </c>
      <c r="D31" s="40">
        <v>5000</v>
      </c>
      <c r="E31" s="40">
        <v>0</v>
      </c>
      <c r="F31" s="16">
        <v>4533.75</v>
      </c>
      <c r="G31" s="16">
        <v>3199.25</v>
      </c>
      <c r="H31" s="16">
        <v>5693.75</v>
      </c>
      <c r="I31" s="16">
        <v>3576.85</v>
      </c>
      <c r="J31" s="16">
        <v>1767.76</v>
      </c>
      <c r="K31" s="36">
        <f t="shared" si="2"/>
        <v>3754.2719999999995</v>
      </c>
    </row>
    <row r="32" spans="1:11" x14ac:dyDescent="0.25">
      <c r="A32" s="11">
        <v>1223005120</v>
      </c>
      <c r="B32" t="s">
        <v>135</v>
      </c>
      <c r="C32" s="61">
        <v>2500</v>
      </c>
      <c r="D32" s="40">
        <v>2500</v>
      </c>
      <c r="E32" s="40">
        <v>0</v>
      </c>
      <c r="F32" s="16">
        <v>0</v>
      </c>
      <c r="G32" s="16">
        <v>1866.26</v>
      </c>
      <c r="H32" s="16">
        <v>1347.26</v>
      </c>
      <c r="I32" s="16">
        <v>3402.15</v>
      </c>
      <c r="J32" s="16">
        <v>3933.49</v>
      </c>
      <c r="K32" s="36">
        <f t="shared" si="2"/>
        <v>2109.8319999999999</v>
      </c>
    </row>
    <row r="33" spans="1:11" x14ac:dyDescent="0.25">
      <c r="A33" s="11">
        <v>1223005201</v>
      </c>
      <c r="B33" t="s">
        <v>136</v>
      </c>
      <c r="C33" s="61">
        <v>5000</v>
      </c>
      <c r="D33" s="40">
        <v>5000</v>
      </c>
      <c r="E33" s="40">
        <v>1549.79</v>
      </c>
      <c r="F33" s="16">
        <v>1906.79</v>
      </c>
      <c r="G33" s="16">
        <v>4333.68</v>
      </c>
      <c r="H33" s="16">
        <v>1141.3900000000001</v>
      </c>
      <c r="I33" s="16">
        <v>4058.21</v>
      </c>
      <c r="J33" s="16">
        <v>4998.1099999999997</v>
      </c>
      <c r="K33" s="36">
        <f t="shared" si="2"/>
        <v>3287.636</v>
      </c>
    </row>
    <row r="34" spans="1:11" x14ac:dyDescent="0.25">
      <c r="A34" s="11">
        <v>1223005202</v>
      </c>
      <c r="B34" t="s">
        <v>137</v>
      </c>
      <c r="C34" s="61">
        <v>5000</v>
      </c>
      <c r="D34" s="40">
        <v>5000</v>
      </c>
      <c r="E34" s="40">
        <v>206.93</v>
      </c>
      <c r="F34" s="16">
        <v>148.69999999999999</v>
      </c>
      <c r="G34" s="16">
        <v>2447.71</v>
      </c>
      <c r="H34" s="16">
        <v>2109.52</v>
      </c>
      <c r="I34" s="16">
        <v>3363.723</v>
      </c>
      <c r="J34" s="16">
        <v>2563.41</v>
      </c>
      <c r="K34" s="36">
        <f t="shared" si="2"/>
        <v>2126.6125999999999</v>
      </c>
    </row>
    <row r="35" spans="1:11" x14ac:dyDescent="0.25">
      <c r="A35" s="11">
        <v>1223005273</v>
      </c>
      <c r="B35" t="s">
        <v>138</v>
      </c>
      <c r="C35" s="61">
        <v>5000</v>
      </c>
      <c r="D35" s="40">
        <v>5000</v>
      </c>
      <c r="E35" s="40">
        <v>700.4</v>
      </c>
      <c r="F35" s="16">
        <v>1348.72</v>
      </c>
      <c r="G35" s="16">
        <v>2483.8000000000002</v>
      </c>
      <c r="H35" s="16">
        <v>2746.94</v>
      </c>
      <c r="I35" s="16">
        <v>7067.82</v>
      </c>
      <c r="J35" s="16">
        <v>10383.11</v>
      </c>
      <c r="K35" s="36">
        <f t="shared" si="2"/>
        <v>4806.0779999999995</v>
      </c>
    </row>
    <row r="36" spans="1:11" x14ac:dyDescent="0.25">
      <c r="A36" s="11">
        <v>1223005289</v>
      </c>
      <c r="B36" t="s">
        <v>139</v>
      </c>
      <c r="C36" s="61">
        <v>5000</v>
      </c>
      <c r="D36" s="40">
        <v>10000</v>
      </c>
      <c r="E36" s="40">
        <v>1269.8900000000001</v>
      </c>
      <c r="F36" s="16">
        <v>3731.5</v>
      </c>
      <c r="G36" s="16">
        <v>10367.74</v>
      </c>
      <c r="H36" s="16">
        <v>10958.74</v>
      </c>
      <c r="I36" s="16">
        <v>10600.98</v>
      </c>
      <c r="J36" s="16">
        <v>5523.67</v>
      </c>
      <c r="K36" s="36">
        <f t="shared" si="2"/>
        <v>8236.5259999999998</v>
      </c>
    </row>
    <row r="37" spans="1:11" x14ac:dyDescent="0.25">
      <c r="A37" s="11">
        <v>1223005300</v>
      </c>
      <c r="B37" t="s">
        <v>140</v>
      </c>
      <c r="C37" s="61">
        <v>7500</v>
      </c>
      <c r="D37" s="40">
        <v>5000</v>
      </c>
      <c r="E37" s="40">
        <v>8336.7000000000007</v>
      </c>
      <c r="F37" s="16">
        <v>2583.58</v>
      </c>
      <c r="G37" s="16">
        <v>1654.74</v>
      </c>
      <c r="H37" s="16">
        <v>759.64</v>
      </c>
      <c r="I37" s="16">
        <v>1598.86</v>
      </c>
      <c r="J37" s="16">
        <v>8827.34</v>
      </c>
      <c r="K37" s="36">
        <f t="shared" si="2"/>
        <v>3084.8319999999999</v>
      </c>
    </row>
    <row r="38" spans="1:11" x14ac:dyDescent="0.25">
      <c r="A38" s="11">
        <v>1223005420</v>
      </c>
      <c r="B38" t="s">
        <v>141</v>
      </c>
      <c r="C38" s="61">
        <v>10000</v>
      </c>
      <c r="D38" s="40">
        <v>7000</v>
      </c>
      <c r="E38" s="40">
        <v>10000</v>
      </c>
      <c r="F38" s="16">
        <v>5910.9</v>
      </c>
      <c r="G38" s="16">
        <v>6406.8</v>
      </c>
      <c r="H38" s="16">
        <v>6193.25</v>
      </c>
      <c r="I38" s="16">
        <v>5950.05</v>
      </c>
      <c r="J38" s="16">
        <v>11470.99</v>
      </c>
      <c r="K38" s="36">
        <f t="shared" si="2"/>
        <v>7186.3979999999992</v>
      </c>
    </row>
    <row r="39" spans="1:11" x14ac:dyDescent="0.25">
      <c r="A39" s="11">
        <v>1223005560</v>
      </c>
      <c r="B39" t="s">
        <v>489</v>
      </c>
      <c r="C39" s="61">
        <v>0</v>
      </c>
      <c r="D39" s="40">
        <v>0</v>
      </c>
      <c r="E39" s="40">
        <v>19744.21</v>
      </c>
      <c r="F39" s="16">
        <v>8745.7900000000009</v>
      </c>
      <c r="G39" s="16">
        <v>8322.9500000000007</v>
      </c>
      <c r="H39" s="16">
        <v>5053.3900000000003</v>
      </c>
      <c r="I39" s="16">
        <v>3595.98</v>
      </c>
      <c r="J39" s="16">
        <v>0</v>
      </c>
      <c r="K39" s="36">
        <f t="shared" si="2"/>
        <v>5143.6220000000003</v>
      </c>
    </row>
    <row r="40" spans="1:11" x14ac:dyDescent="0.25">
      <c r="A40" s="11">
        <v>1223005570</v>
      </c>
      <c r="B40" t="s">
        <v>500</v>
      </c>
      <c r="C40" s="61">
        <v>12500</v>
      </c>
      <c r="D40" s="40">
        <v>6000</v>
      </c>
      <c r="E40" s="40">
        <v>7513.59</v>
      </c>
      <c r="F40" s="16">
        <v>7776.95</v>
      </c>
      <c r="G40" s="16">
        <v>4550.6099999999997</v>
      </c>
      <c r="H40" s="16">
        <v>4420.6899999999996</v>
      </c>
      <c r="I40" s="16">
        <v>4799.07</v>
      </c>
      <c r="J40" s="16">
        <v>4214.96</v>
      </c>
      <c r="K40" s="36">
        <f t="shared" si="2"/>
        <v>5152.4560000000001</v>
      </c>
    </row>
    <row r="41" spans="1:11" x14ac:dyDescent="0.25">
      <c r="A41" s="11">
        <v>1223005590</v>
      </c>
      <c r="B41" t="s">
        <v>501</v>
      </c>
      <c r="C41" s="61">
        <v>7000</v>
      </c>
      <c r="D41" s="40">
        <v>8000</v>
      </c>
      <c r="E41" s="40">
        <v>10315.459999999999</v>
      </c>
      <c r="F41" s="16">
        <v>11469.4</v>
      </c>
      <c r="G41" s="16">
        <v>11048.03</v>
      </c>
      <c r="H41" s="16">
        <v>10173.1</v>
      </c>
      <c r="I41" s="16">
        <v>7017.6</v>
      </c>
      <c r="J41" s="16">
        <v>6549.26</v>
      </c>
      <c r="K41" s="36">
        <f t="shared" si="2"/>
        <v>9251.4779999999992</v>
      </c>
    </row>
    <row r="42" spans="1:11" x14ac:dyDescent="0.25">
      <c r="A42" s="11">
        <v>1223009990</v>
      </c>
      <c r="B42" t="s">
        <v>143</v>
      </c>
      <c r="C42" s="61">
        <v>200</v>
      </c>
      <c r="D42" s="40">
        <v>200</v>
      </c>
      <c r="E42" s="40">
        <v>200</v>
      </c>
      <c r="F42" s="16">
        <v>0</v>
      </c>
      <c r="G42" s="16">
        <v>2300</v>
      </c>
      <c r="H42" s="16">
        <v>2700</v>
      </c>
      <c r="I42" s="16">
        <v>20.190000000000001</v>
      </c>
      <c r="J42" s="16">
        <v>386.86</v>
      </c>
      <c r="K42" s="36">
        <f t="shared" si="2"/>
        <v>1081.4099999999999</v>
      </c>
    </row>
    <row r="43" spans="1:11" x14ac:dyDescent="0.25">
      <c r="A43" s="11">
        <v>1224002130</v>
      </c>
      <c r="B43" t="s">
        <v>145</v>
      </c>
      <c r="C43" s="61">
        <v>1500</v>
      </c>
      <c r="D43" s="40">
        <v>0</v>
      </c>
      <c r="E43" s="40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36">
        <f t="shared" si="2"/>
        <v>0</v>
      </c>
    </row>
    <row r="44" spans="1:11" ht="15.75" thickBot="1" x14ac:dyDescent="0.3">
      <c r="A44" s="4" t="s">
        <v>33</v>
      </c>
      <c r="B44" s="4"/>
      <c r="C44" s="60">
        <f t="shared" ref="C44:J44" si="3">SUM(C11:C43)</f>
        <v>353100</v>
      </c>
      <c r="D44" s="39">
        <f t="shared" si="3"/>
        <v>246270</v>
      </c>
      <c r="E44" s="39">
        <f t="shared" si="3"/>
        <v>138784.13999999996</v>
      </c>
      <c r="F44" s="20">
        <f t="shared" si="3"/>
        <v>180753.97000000003</v>
      </c>
      <c r="G44" s="20">
        <f t="shared" si="3"/>
        <v>224959.36999999997</v>
      </c>
      <c r="H44" s="20">
        <f t="shared" si="3"/>
        <v>256920.76000000004</v>
      </c>
      <c r="I44" s="20">
        <f t="shared" si="3"/>
        <v>237974.29300000001</v>
      </c>
      <c r="J44" s="20">
        <f t="shared" si="3"/>
        <v>309932.2</v>
      </c>
      <c r="K44" s="37">
        <f t="shared" si="2"/>
        <v>242108.11859999999</v>
      </c>
    </row>
    <row r="45" spans="1:11" x14ac:dyDescent="0.25">
      <c r="K45" s="3"/>
    </row>
    <row r="46" spans="1:11" ht="16.5" thickBot="1" x14ac:dyDescent="0.3">
      <c r="A46" s="12" t="s">
        <v>363</v>
      </c>
      <c r="B46" s="12"/>
      <c r="C46" s="13">
        <f t="shared" ref="C46:K46" si="4">C7-C44</f>
        <v>-337100</v>
      </c>
      <c r="D46" s="13">
        <f t="shared" si="4"/>
        <v>-238270</v>
      </c>
      <c r="E46" s="13">
        <f t="shared" si="4"/>
        <v>-121486.72999999995</v>
      </c>
      <c r="F46" s="13">
        <f t="shared" si="4"/>
        <v>-165703.97000000003</v>
      </c>
      <c r="G46" s="13">
        <f t="shared" si="4"/>
        <v>-206341.73999999996</v>
      </c>
      <c r="H46" s="13">
        <f t="shared" si="4"/>
        <v>-239037.55000000005</v>
      </c>
      <c r="I46" s="13">
        <f t="shared" si="4"/>
        <v>-179840.633</v>
      </c>
      <c r="J46" s="13">
        <f t="shared" si="4"/>
        <v>-303011.20000000001</v>
      </c>
      <c r="K46" s="13">
        <f t="shared" si="4"/>
        <v>-218787.01859999998</v>
      </c>
    </row>
    <row r="47" spans="1:11" ht="15.75" thickTop="1" x14ac:dyDescent="0.25"/>
  </sheetData>
  <conditionalFormatting sqref="G11:J11 C46:K46 F4:J6 G13:H43 I12:J43 F11:F43">
    <cfRule type="cellIs" dxfId="32" priority="3" operator="lessThan">
      <formula>0</formula>
    </cfRule>
  </conditionalFormatting>
  <pageMargins left="0.7" right="0.7" top="0.75" bottom="0.75" header="0.3" footer="0.3"/>
  <pageSetup paperSize="5" scale="62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5ABB-B8E7-4417-83CB-E4663AB673A4}">
  <dimension ref="A1:K28"/>
  <sheetViews>
    <sheetView workbookViewId="0">
      <selection activeCell="D32" sqref="D32"/>
    </sheetView>
  </sheetViews>
  <sheetFormatPr defaultRowHeight="15" x14ac:dyDescent="0.25"/>
  <cols>
    <col min="1" max="1" width="11" bestFit="1" customWidth="1"/>
    <col min="2" max="2" width="29.7109375" customWidth="1"/>
    <col min="3" max="3" width="17.42578125" bestFit="1" customWidth="1"/>
    <col min="4" max="4" width="23.85546875" bestFit="1" customWidth="1"/>
    <col min="5" max="5" width="13.7109375" customWidth="1"/>
    <col min="6" max="9" width="13.42578125" bestFit="1" customWidth="1"/>
    <col min="10" max="10" width="14.85546875" customWidth="1"/>
    <col min="11" max="11" width="30.42578125" bestFit="1" customWidth="1"/>
  </cols>
  <sheetData>
    <row r="1" spans="1:11" ht="21" x14ac:dyDescent="0.35">
      <c r="A1" s="1" t="s">
        <v>457</v>
      </c>
    </row>
    <row r="2" spans="1:11" ht="18.75" x14ac:dyDescent="0.3">
      <c r="A2" s="6" t="s">
        <v>1</v>
      </c>
    </row>
    <row r="3" spans="1:11" ht="16.5" thickBot="1" x14ac:dyDescent="0.3">
      <c r="A3" s="8" t="s">
        <v>2</v>
      </c>
      <c r="B3" s="8" t="s">
        <v>3</v>
      </c>
      <c r="C3" s="8" t="s">
        <v>450</v>
      </c>
      <c r="D3" s="8" t="s">
        <v>448</v>
      </c>
      <c r="E3" s="8" t="s">
        <v>451</v>
      </c>
      <c r="F3" s="8" t="s">
        <v>449</v>
      </c>
      <c r="G3" s="8" t="s">
        <v>399</v>
      </c>
      <c r="H3" s="8" t="s">
        <v>380</v>
      </c>
      <c r="I3" s="8" t="s">
        <v>344</v>
      </c>
      <c r="J3" s="8" t="s">
        <v>397</v>
      </c>
      <c r="K3" s="8" t="s">
        <v>452</v>
      </c>
    </row>
    <row r="4" spans="1:11" x14ac:dyDescent="0.25">
      <c r="A4" s="11">
        <v>1126004800</v>
      </c>
      <c r="B4" t="s">
        <v>369</v>
      </c>
      <c r="C4" s="61">
        <v>500</v>
      </c>
      <c r="D4" s="38">
        <v>500</v>
      </c>
      <c r="E4" s="38">
        <v>0</v>
      </c>
      <c r="F4" s="16">
        <v>0</v>
      </c>
      <c r="G4" s="16">
        <v>0</v>
      </c>
      <c r="H4" s="16">
        <v>780</v>
      </c>
      <c r="I4" s="16">
        <v>0</v>
      </c>
      <c r="J4" s="16">
        <v>0</v>
      </c>
      <c r="K4" s="36">
        <f t="shared" ref="K4:K9" si="0">AVERAGE(F4,G4,H4,I4,J4)</f>
        <v>156</v>
      </c>
    </row>
    <row r="5" spans="1:11" x14ac:dyDescent="0.25">
      <c r="A5" s="11">
        <v>1126004810</v>
      </c>
      <c r="B5" t="s">
        <v>470</v>
      </c>
      <c r="C5" s="61">
        <v>1500</v>
      </c>
      <c r="D5" s="38">
        <v>0</v>
      </c>
      <c r="E5" s="38">
        <v>1140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36"/>
    </row>
    <row r="6" spans="1:11" x14ac:dyDescent="0.25">
      <c r="A6" s="11">
        <v>1126004910</v>
      </c>
      <c r="B6" t="s">
        <v>471</v>
      </c>
      <c r="C6" s="61">
        <v>100</v>
      </c>
      <c r="D6" s="38">
        <v>0</v>
      </c>
      <c r="E6" s="38">
        <v>75</v>
      </c>
      <c r="F6" s="16"/>
      <c r="G6" s="16"/>
      <c r="H6" s="16"/>
      <c r="I6" s="16"/>
      <c r="J6" s="16"/>
      <c r="K6" s="36"/>
    </row>
    <row r="7" spans="1:11" x14ac:dyDescent="0.25">
      <c r="A7" s="11">
        <v>1126005200</v>
      </c>
      <c r="B7" t="s">
        <v>114</v>
      </c>
      <c r="C7" s="61">
        <v>2200</v>
      </c>
      <c r="D7" s="38">
        <v>700</v>
      </c>
      <c r="E7" s="38">
        <v>2324.7600000000002</v>
      </c>
      <c r="F7" s="16">
        <v>2020</v>
      </c>
      <c r="G7" s="16">
        <v>569</v>
      </c>
      <c r="H7" s="16">
        <v>932</v>
      </c>
      <c r="I7" s="16">
        <v>737</v>
      </c>
      <c r="J7" s="16">
        <v>606</v>
      </c>
      <c r="K7" s="36">
        <f t="shared" si="0"/>
        <v>972.8</v>
      </c>
    </row>
    <row r="8" spans="1:11" x14ac:dyDescent="0.25">
      <c r="A8" s="11">
        <v>1126005300</v>
      </c>
      <c r="B8" t="s">
        <v>115</v>
      </c>
      <c r="C8" s="61">
        <v>3500</v>
      </c>
      <c r="D8" s="38">
        <v>2500</v>
      </c>
      <c r="E8" s="38">
        <v>3490.01</v>
      </c>
      <c r="F8" s="16">
        <v>1900</v>
      </c>
      <c r="G8" s="16">
        <v>375</v>
      </c>
      <c r="H8" s="16">
        <v>5130</v>
      </c>
      <c r="I8" s="16">
        <v>810</v>
      </c>
      <c r="J8" s="16">
        <v>350</v>
      </c>
      <c r="K8" s="36">
        <f t="shared" si="0"/>
        <v>1713</v>
      </c>
    </row>
    <row r="9" spans="1:11" ht="15.75" thickBot="1" x14ac:dyDescent="0.3">
      <c r="A9" s="4" t="s">
        <v>33</v>
      </c>
      <c r="B9" s="4"/>
      <c r="C9" s="60">
        <f>SUM(C4:C8)</f>
        <v>7800</v>
      </c>
      <c r="D9" s="39">
        <f t="shared" ref="D9:J9" si="1">SUM(D1:D8)</f>
        <v>3700</v>
      </c>
      <c r="E9" s="39">
        <f t="shared" si="1"/>
        <v>7029.77</v>
      </c>
      <c r="F9" s="20">
        <f t="shared" si="1"/>
        <v>3920</v>
      </c>
      <c r="G9" s="20">
        <f t="shared" si="1"/>
        <v>944</v>
      </c>
      <c r="H9" s="20">
        <f t="shared" si="1"/>
        <v>6842</v>
      </c>
      <c r="I9" s="20">
        <f t="shared" si="1"/>
        <v>1547</v>
      </c>
      <c r="J9" s="20">
        <f t="shared" si="1"/>
        <v>956</v>
      </c>
      <c r="K9" s="37">
        <f t="shared" si="0"/>
        <v>2841.8</v>
      </c>
    </row>
    <row r="12" spans="1:11" ht="18.75" x14ac:dyDescent="0.3">
      <c r="A12" s="6" t="s">
        <v>34</v>
      </c>
    </row>
    <row r="13" spans="1:11" ht="15.75" thickBot="1" x14ac:dyDescent="0.3">
      <c r="A13" s="54" t="str">
        <f t="shared" ref="A13:K13" si="2">A3</f>
        <v>GL Code</v>
      </c>
      <c r="B13" s="54" t="str">
        <f t="shared" si="2"/>
        <v>Acct Name</v>
      </c>
      <c r="C13" s="54" t="str">
        <f t="shared" si="2"/>
        <v>2023 Projections</v>
      </c>
      <c r="D13" s="54" t="str">
        <f t="shared" si="2"/>
        <v>2022 Approved Budget</v>
      </c>
      <c r="E13" s="54" t="str">
        <f t="shared" si="2"/>
        <v>2022 YTD</v>
      </c>
      <c r="F13" s="54" t="str">
        <f t="shared" si="2"/>
        <v>2021 Actuals</v>
      </c>
      <c r="G13" s="54" t="str">
        <f t="shared" si="2"/>
        <v>2020 Actuals</v>
      </c>
      <c r="H13" s="54" t="str">
        <f t="shared" si="2"/>
        <v>2019 Actuals</v>
      </c>
      <c r="I13" s="54" t="str">
        <f t="shared" si="2"/>
        <v>2018 Actuals</v>
      </c>
      <c r="J13" s="54" t="str">
        <f t="shared" si="2"/>
        <v>2017 Actuals</v>
      </c>
      <c r="K13" s="54" t="str">
        <f t="shared" si="2"/>
        <v>5 Yr Avg (2017 - 2021 Actuals)</v>
      </c>
    </row>
    <row r="14" spans="1:11" x14ac:dyDescent="0.25">
      <c r="A14" s="11">
        <v>1226001120</v>
      </c>
      <c r="B14" t="s">
        <v>370</v>
      </c>
      <c r="C14" s="61">
        <v>89000</v>
      </c>
      <c r="D14" s="40">
        <v>80000</v>
      </c>
      <c r="E14" s="38">
        <v>31603.3</v>
      </c>
      <c r="F14" s="16">
        <v>395.8</v>
      </c>
      <c r="G14" s="16">
        <v>730.79</v>
      </c>
      <c r="H14" s="16">
        <v>11339.22</v>
      </c>
      <c r="I14" s="16">
        <v>53972.3</v>
      </c>
      <c r="J14" s="16">
        <v>67327.600000000006</v>
      </c>
      <c r="K14" s="36">
        <f t="shared" ref="K14:K24" si="3">AVERAGE(F14,G14,H14,I14,J14)</f>
        <v>26753.142000000003</v>
      </c>
    </row>
    <row r="15" spans="1:11" x14ac:dyDescent="0.25">
      <c r="A15" s="11">
        <v>1226001130</v>
      </c>
      <c r="B15" t="s">
        <v>458</v>
      </c>
      <c r="C15" s="61">
        <v>10000</v>
      </c>
      <c r="D15" s="40">
        <v>0</v>
      </c>
      <c r="E15" s="38">
        <v>3492.49</v>
      </c>
      <c r="F15" s="16">
        <v>1334.81</v>
      </c>
      <c r="G15" s="16">
        <v>0</v>
      </c>
      <c r="H15" s="16">
        <v>0</v>
      </c>
      <c r="I15" s="16">
        <v>0</v>
      </c>
      <c r="J15" s="16">
        <v>0</v>
      </c>
      <c r="K15" s="36">
        <f t="shared" si="3"/>
        <v>266.96199999999999</v>
      </c>
    </row>
    <row r="16" spans="1:11" x14ac:dyDescent="0.25">
      <c r="A16" s="11">
        <v>1226001300</v>
      </c>
      <c r="B16" t="s">
        <v>502</v>
      </c>
      <c r="C16" s="61">
        <v>26700</v>
      </c>
      <c r="D16" s="40">
        <v>26002</v>
      </c>
      <c r="E16" s="38">
        <v>6297.09</v>
      </c>
      <c r="F16" s="16">
        <v>201.26</v>
      </c>
      <c r="G16" s="16">
        <v>0</v>
      </c>
      <c r="H16" s="16">
        <v>1840.89</v>
      </c>
      <c r="I16" s="16">
        <v>20950.75</v>
      </c>
      <c r="J16" s="16">
        <v>20389.7</v>
      </c>
      <c r="K16" s="36">
        <f t="shared" si="3"/>
        <v>8676.52</v>
      </c>
    </row>
    <row r="17" spans="1:11" x14ac:dyDescent="0.25">
      <c r="A17" s="11">
        <v>1226001482</v>
      </c>
      <c r="B17" t="s">
        <v>472</v>
      </c>
      <c r="C17" s="61">
        <v>500</v>
      </c>
      <c r="D17" s="40">
        <v>0</v>
      </c>
      <c r="E17" s="38">
        <v>129.99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36">
        <f t="shared" si="3"/>
        <v>0</v>
      </c>
    </row>
    <row r="18" spans="1:11" x14ac:dyDescent="0.25">
      <c r="A18" s="11">
        <v>1226002500</v>
      </c>
      <c r="B18" t="s">
        <v>459</v>
      </c>
      <c r="C18" s="61">
        <v>1200</v>
      </c>
      <c r="D18" s="40">
        <v>0</v>
      </c>
      <c r="E18" s="38">
        <v>1099.8900000000001</v>
      </c>
      <c r="F18" s="16">
        <v>35.979999999999997</v>
      </c>
      <c r="G18" s="16">
        <v>0</v>
      </c>
      <c r="H18" s="16">
        <v>0</v>
      </c>
      <c r="I18" s="16">
        <v>0</v>
      </c>
      <c r="J18" s="16">
        <v>0</v>
      </c>
      <c r="K18" s="36">
        <f t="shared" si="3"/>
        <v>7.1959999999999997</v>
      </c>
    </row>
    <row r="19" spans="1:11" x14ac:dyDescent="0.25">
      <c r="A19" s="11">
        <v>1226005120</v>
      </c>
      <c r="B19" t="s">
        <v>146</v>
      </c>
      <c r="C19" s="61">
        <v>500</v>
      </c>
      <c r="D19" s="40">
        <v>500</v>
      </c>
      <c r="E19" s="38">
        <v>378.2</v>
      </c>
      <c r="F19" s="16">
        <v>0</v>
      </c>
      <c r="G19" s="16">
        <v>0</v>
      </c>
      <c r="H19" s="16">
        <v>7.91</v>
      </c>
      <c r="I19" s="16">
        <v>0</v>
      </c>
      <c r="J19" s="16">
        <v>537.53</v>
      </c>
      <c r="K19" s="36">
        <f t="shared" si="3"/>
        <v>109.08799999999999</v>
      </c>
    </row>
    <row r="20" spans="1:11" x14ac:dyDescent="0.25">
      <c r="A20" s="11">
        <v>1226005282</v>
      </c>
      <c r="B20" t="s">
        <v>147</v>
      </c>
      <c r="C20" s="61">
        <v>6500</v>
      </c>
      <c r="D20" s="40">
        <v>5000</v>
      </c>
      <c r="E20" s="38">
        <v>7222.4</v>
      </c>
      <c r="F20" s="16">
        <v>7976.32</v>
      </c>
      <c r="G20" s="16">
        <v>4220.66</v>
      </c>
      <c r="H20" s="16">
        <v>1234.8599999999999</v>
      </c>
      <c r="I20" s="16">
        <v>3929.31</v>
      </c>
      <c r="J20" s="16">
        <v>1167.95</v>
      </c>
      <c r="K20" s="36">
        <f t="shared" si="3"/>
        <v>3705.8200000000006</v>
      </c>
    </row>
    <row r="21" spans="1:11" x14ac:dyDescent="0.25">
      <c r="A21" s="11">
        <v>1226005300</v>
      </c>
      <c r="B21" t="s">
        <v>473</v>
      </c>
      <c r="C21" s="61">
        <v>2500</v>
      </c>
      <c r="D21" s="40">
        <v>0</v>
      </c>
      <c r="E21" s="38">
        <v>6094.01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36">
        <f t="shared" si="3"/>
        <v>0</v>
      </c>
    </row>
    <row r="22" spans="1:11" x14ac:dyDescent="0.25">
      <c r="A22" s="11">
        <v>1226205300</v>
      </c>
      <c r="B22" t="s">
        <v>148</v>
      </c>
      <c r="C22" s="61">
        <v>2600</v>
      </c>
      <c r="D22" s="40">
        <v>1500</v>
      </c>
      <c r="E22" s="38">
        <v>2425.37</v>
      </c>
      <c r="F22" s="16">
        <v>811.85</v>
      </c>
      <c r="G22" s="16">
        <v>1253.07</v>
      </c>
      <c r="H22" s="16">
        <v>1090.47</v>
      </c>
      <c r="I22" s="16">
        <v>1295.48</v>
      </c>
      <c r="J22" s="16">
        <v>22637.79</v>
      </c>
      <c r="K22" s="36">
        <f t="shared" si="3"/>
        <v>5417.7320000000009</v>
      </c>
    </row>
    <row r="23" spans="1:11" x14ac:dyDescent="0.25">
      <c r="A23" s="11">
        <v>1226205560</v>
      </c>
      <c r="B23" t="s">
        <v>149</v>
      </c>
      <c r="C23" s="61">
        <v>2200</v>
      </c>
      <c r="D23" s="40">
        <v>2200</v>
      </c>
      <c r="E23" s="38">
        <v>2230.83</v>
      </c>
      <c r="F23" s="16">
        <v>2929.28</v>
      </c>
      <c r="G23" s="16">
        <v>2627.51</v>
      </c>
      <c r="H23" s="16">
        <v>1836.27</v>
      </c>
      <c r="I23" s="16">
        <v>2232.4</v>
      </c>
      <c r="J23" s="16">
        <v>1800.3</v>
      </c>
      <c r="K23" s="36">
        <f t="shared" si="3"/>
        <v>2285.152</v>
      </c>
    </row>
    <row r="24" spans="1:11" x14ac:dyDescent="0.25">
      <c r="A24" s="11">
        <v>1226205590</v>
      </c>
      <c r="B24" t="s">
        <v>150</v>
      </c>
      <c r="C24" s="61">
        <v>800</v>
      </c>
      <c r="D24" s="40">
        <v>800</v>
      </c>
      <c r="E24" s="38">
        <v>645.23</v>
      </c>
      <c r="F24" s="51">
        <v>722.58</v>
      </c>
      <c r="G24" s="16">
        <v>794.77</v>
      </c>
      <c r="H24" s="16">
        <v>732.02</v>
      </c>
      <c r="I24" s="16">
        <v>655.41</v>
      </c>
      <c r="J24" s="16">
        <v>761.24</v>
      </c>
      <c r="K24" s="36">
        <f t="shared" si="3"/>
        <v>733.20399999999995</v>
      </c>
    </row>
    <row r="25" spans="1:11" ht="15.75" thickBot="1" x14ac:dyDescent="0.3">
      <c r="A25" s="4" t="s">
        <v>33</v>
      </c>
      <c r="B25" s="4"/>
      <c r="C25" s="60">
        <f t="shared" ref="C25:K25" si="4">SUM(C14:C24)</f>
        <v>142500</v>
      </c>
      <c r="D25" s="57">
        <f t="shared" si="4"/>
        <v>116002</v>
      </c>
      <c r="E25" s="57">
        <f t="shared" si="4"/>
        <v>61618.80000000001</v>
      </c>
      <c r="F25" s="57">
        <f t="shared" si="4"/>
        <v>14407.880000000001</v>
      </c>
      <c r="G25" s="57">
        <f t="shared" si="4"/>
        <v>9626.7999999999993</v>
      </c>
      <c r="H25" s="57">
        <f t="shared" si="4"/>
        <v>18081.64</v>
      </c>
      <c r="I25" s="57">
        <f t="shared" si="4"/>
        <v>83035.649999999994</v>
      </c>
      <c r="J25" s="57">
        <f t="shared" si="4"/>
        <v>114622.11000000002</v>
      </c>
      <c r="K25" s="57">
        <f t="shared" si="4"/>
        <v>47954.816000000013</v>
      </c>
    </row>
    <row r="27" spans="1:11" ht="16.5" thickBot="1" x14ac:dyDescent="0.3">
      <c r="A27" s="12" t="s">
        <v>363</v>
      </c>
      <c r="B27" s="12"/>
      <c r="C27" s="13">
        <f t="shared" ref="C27:K27" si="5">C9-C25</f>
        <v>-134700</v>
      </c>
      <c r="D27" s="13">
        <f t="shared" si="5"/>
        <v>-112302</v>
      </c>
      <c r="E27" s="13">
        <f t="shared" si="5"/>
        <v>-54589.030000000013</v>
      </c>
      <c r="F27" s="13">
        <f t="shared" si="5"/>
        <v>-10487.880000000001</v>
      </c>
      <c r="G27" s="13">
        <f t="shared" si="5"/>
        <v>-8682.7999999999993</v>
      </c>
      <c r="H27" s="13">
        <f t="shared" si="5"/>
        <v>-11239.64</v>
      </c>
      <c r="I27" s="13">
        <f t="shared" si="5"/>
        <v>-81488.649999999994</v>
      </c>
      <c r="J27" s="13">
        <f t="shared" si="5"/>
        <v>-113666.11000000002</v>
      </c>
      <c r="K27" s="13">
        <f t="shared" si="5"/>
        <v>-45113.016000000011</v>
      </c>
    </row>
    <row r="28" spans="1:11" ht="15.75" thickTop="1" x14ac:dyDescent="0.25"/>
  </sheetData>
  <conditionalFormatting sqref="F4:J8 F14:J24">
    <cfRule type="cellIs" dxfId="31" priority="3" operator="lessThan">
      <formula>0</formula>
    </cfRule>
  </conditionalFormatting>
  <conditionalFormatting sqref="C27:K27">
    <cfRule type="cellIs" dxfId="3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CD48-A3EC-4554-AF81-5D1FBFD01CAE}">
  <sheetPr>
    <pageSetUpPr fitToPage="1"/>
  </sheetPr>
  <dimension ref="A1:L70"/>
  <sheetViews>
    <sheetView topLeftCell="A16" workbookViewId="0">
      <pane xSplit="2" topLeftCell="C1" activePane="topRight" state="frozen"/>
      <selection pane="topRight" activeCell="C52" sqref="C52"/>
    </sheetView>
  </sheetViews>
  <sheetFormatPr defaultRowHeight="15" x14ac:dyDescent="0.25"/>
  <cols>
    <col min="1" max="1" width="17.42578125" customWidth="1"/>
    <col min="2" max="3" width="25.7109375" customWidth="1"/>
    <col min="4" max="5" width="24.5703125" customWidth="1"/>
    <col min="6" max="6" width="19.28515625" customWidth="1"/>
    <col min="7" max="7" width="13.7109375" customWidth="1"/>
    <col min="8" max="8" width="13.85546875" customWidth="1"/>
    <col min="9" max="9" width="14.7109375" customWidth="1"/>
    <col min="10" max="10" width="14" bestFit="1" customWidth="1"/>
    <col min="11" max="11" width="29.140625" customWidth="1"/>
  </cols>
  <sheetData>
    <row r="1" spans="1:11" ht="21" x14ac:dyDescent="0.35">
      <c r="A1" s="1" t="s">
        <v>73</v>
      </c>
    </row>
    <row r="2" spans="1:11" ht="15.75" x14ac:dyDescent="0.25">
      <c r="A2" s="2" t="s">
        <v>1</v>
      </c>
      <c r="B2" s="2"/>
      <c r="C2" s="2"/>
      <c r="D2" s="2"/>
      <c r="E2" s="2"/>
      <c r="F2" s="2"/>
    </row>
    <row r="3" spans="1:11" ht="16.5" thickBot="1" x14ac:dyDescent="0.3">
      <c r="A3" s="8" t="s">
        <v>2</v>
      </c>
      <c r="B3" s="8" t="s">
        <v>3</v>
      </c>
      <c r="C3" s="8" t="s">
        <v>450</v>
      </c>
      <c r="D3" s="8" t="s">
        <v>448</v>
      </c>
      <c r="E3" s="8" t="s">
        <v>451</v>
      </c>
      <c r="F3" s="8" t="s">
        <v>449</v>
      </c>
      <c r="G3" s="8" t="s">
        <v>399</v>
      </c>
      <c r="H3" s="8" t="s">
        <v>380</v>
      </c>
      <c r="I3" s="8" t="s">
        <v>344</v>
      </c>
      <c r="J3" s="8" t="s">
        <v>398</v>
      </c>
      <c r="K3" s="8" t="s">
        <v>452</v>
      </c>
    </row>
    <row r="4" spans="1:11" x14ac:dyDescent="0.25">
      <c r="A4" s="11">
        <v>1140005100</v>
      </c>
      <c r="B4" t="s">
        <v>155</v>
      </c>
      <c r="C4" s="61">
        <v>1500</v>
      </c>
      <c r="D4" s="38">
        <v>1000</v>
      </c>
      <c r="E4" s="38">
        <v>1437.98</v>
      </c>
      <c r="F4" s="16">
        <v>1651.7</v>
      </c>
      <c r="G4" s="15">
        <v>2042.65</v>
      </c>
      <c r="H4" s="15">
        <v>1895.07</v>
      </c>
      <c r="I4" s="16">
        <v>654.48</v>
      </c>
      <c r="J4" s="16">
        <v>813.14</v>
      </c>
      <c r="K4" s="36">
        <f t="shared" ref="K4:K13" si="0">AVERAGE(F4,G4,H4,I4,J4)</f>
        <v>1411.4079999999999</v>
      </c>
    </row>
    <row r="5" spans="1:11" x14ac:dyDescent="0.25">
      <c r="A5" s="11">
        <v>1141004200</v>
      </c>
      <c r="B5" t="s">
        <v>74</v>
      </c>
      <c r="C5" s="61">
        <v>125000</v>
      </c>
      <c r="D5" s="38">
        <v>115000</v>
      </c>
      <c r="E5" s="38">
        <v>123958.85</v>
      </c>
      <c r="F5" s="16">
        <v>127931.11</v>
      </c>
      <c r="G5" s="15">
        <v>117853.84</v>
      </c>
      <c r="H5" s="15">
        <v>115775.05</v>
      </c>
      <c r="I5" s="16">
        <v>100529.53</v>
      </c>
      <c r="J5" s="16">
        <v>80477.39</v>
      </c>
      <c r="K5" s="36">
        <f t="shared" si="0"/>
        <v>108513.38400000001</v>
      </c>
    </row>
    <row r="6" spans="1:11" x14ac:dyDescent="0.25">
      <c r="A6" s="11">
        <v>1141004210</v>
      </c>
      <c r="B6" t="s">
        <v>75</v>
      </c>
      <c r="C6" s="61">
        <v>1000</v>
      </c>
      <c r="D6" s="38">
        <v>1000</v>
      </c>
      <c r="E6" s="38">
        <v>0</v>
      </c>
      <c r="F6" s="16">
        <v>1087.5</v>
      </c>
      <c r="G6" s="15">
        <v>1367.86</v>
      </c>
      <c r="H6" s="15">
        <v>1902.04</v>
      </c>
      <c r="I6" s="16">
        <v>1213.58</v>
      </c>
      <c r="J6" s="16">
        <v>3245.09</v>
      </c>
      <c r="K6" s="36">
        <f t="shared" si="0"/>
        <v>1763.2139999999999</v>
      </c>
    </row>
    <row r="7" spans="1:11" x14ac:dyDescent="0.25">
      <c r="A7" s="11">
        <v>1141004220</v>
      </c>
      <c r="B7" t="s">
        <v>76</v>
      </c>
      <c r="C7" s="61">
        <v>6400</v>
      </c>
      <c r="D7" s="38">
        <v>6400</v>
      </c>
      <c r="E7" s="38">
        <v>5690.59</v>
      </c>
      <c r="F7" s="16">
        <v>11141.93</v>
      </c>
      <c r="G7" s="15">
        <v>5575.88</v>
      </c>
      <c r="H7" s="15">
        <v>7285.54</v>
      </c>
      <c r="I7" s="16">
        <v>7568.54</v>
      </c>
      <c r="J7" s="16">
        <v>2706.84</v>
      </c>
      <c r="K7" s="36">
        <f t="shared" si="0"/>
        <v>6855.746000000001</v>
      </c>
    </row>
    <row r="8" spans="1:11" x14ac:dyDescent="0.25">
      <c r="A8" s="11">
        <v>1141004221</v>
      </c>
      <c r="B8" t="s">
        <v>77</v>
      </c>
      <c r="C8" s="61">
        <v>200</v>
      </c>
      <c r="D8" s="38">
        <v>200</v>
      </c>
      <c r="E8" s="38">
        <v>300</v>
      </c>
      <c r="F8" s="16">
        <v>100</v>
      </c>
      <c r="G8" s="15">
        <v>1000</v>
      </c>
      <c r="H8" s="15">
        <v>0</v>
      </c>
      <c r="I8" s="16">
        <v>50</v>
      </c>
      <c r="J8" s="16">
        <v>0</v>
      </c>
      <c r="K8" s="36">
        <f t="shared" si="0"/>
        <v>230</v>
      </c>
    </row>
    <row r="9" spans="1:11" x14ac:dyDescent="0.25">
      <c r="A9" s="11">
        <v>1141004230</v>
      </c>
      <c r="B9" t="s">
        <v>78</v>
      </c>
      <c r="C9" s="61">
        <v>0</v>
      </c>
      <c r="D9" s="38">
        <v>0</v>
      </c>
      <c r="E9" s="38">
        <v>0</v>
      </c>
      <c r="F9" s="16">
        <v>359.74</v>
      </c>
      <c r="G9" s="15">
        <v>0</v>
      </c>
      <c r="H9" s="15">
        <v>0</v>
      </c>
      <c r="I9" s="16">
        <v>34.81</v>
      </c>
      <c r="J9" s="16">
        <v>1173.31</v>
      </c>
      <c r="K9" s="36">
        <f t="shared" si="0"/>
        <v>313.572</v>
      </c>
    </row>
    <row r="10" spans="1:11" x14ac:dyDescent="0.25">
      <c r="A10" s="11">
        <v>1141004910</v>
      </c>
      <c r="B10" t="s">
        <v>506</v>
      </c>
      <c r="C10" s="61">
        <v>0</v>
      </c>
      <c r="D10" s="38">
        <v>0</v>
      </c>
      <c r="E10" s="38">
        <v>4790.1000000000004</v>
      </c>
      <c r="F10" s="16">
        <v>0</v>
      </c>
      <c r="G10" s="15">
        <v>0</v>
      </c>
      <c r="H10" s="15">
        <v>0</v>
      </c>
      <c r="I10" s="16">
        <v>0</v>
      </c>
      <c r="J10" s="16">
        <v>0</v>
      </c>
      <c r="K10" s="36">
        <f t="shared" si="0"/>
        <v>0</v>
      </c>
    </row>
    <row r="11" spans="1:11" x14ac:dyDescent="0.25">
      <c r="A11" s="11">
        <v>1141008500</v>
      </c>
      <c r="B11" t="s">
        <v>408</v>
      </c>
      <c r="C11" s="61">
        <v>1000</v>
      </c>
      <c r="D11" s="38">
        <v>1000</v>
      </c>
      <c r="E11" s="38">
        <v>0</v>
      </c>
      <c r="F11" s="16">
        <v>1105</v>
      </c>
      <c r="G11" s="15">
        <v>0</v>
      </c>
      <c r="H11" s="15">
        <v>0</v>
      </c>
      <c r="I11" s="16">
        <v>0</v>
      </c>
      <c r="J11" s="16">
        <v>0</v>
      </c>
      <c r="K11" s="36">
        <f t="shared" si="0"/>
        <v>221</v>
      </c>
    </row>
    <row r="12" spans="1:11" x14ac:dyDescent="0.25">
      <c r="A12" s="11">
        <v>1142004200</v>
      </c>
      <c r="B12" t="s">
        <v>156</v>
      </c>
      <c r="C12" s="61">
        <v>70000</v>
      </c>
      <c r="D12" s="38">
        <v>66500</v>
      </c>
      <c r="E12" s="38">
        <v>66316.7</v>
      </c>
      <c r="F12" s="16">
        <v>68320.69</v>
      </c>
      <c r="G12" s="15">
        <v>60672.34</v>
      </c>
      <c r="H12" s="15">
        <v>58508.44</v>
      </c>
      <c r="I12" s="16">
        <v>70697.240000000005</v>
      </c>
      <c r="J12" s="16">
        <v>36357.279999999999</v>
      </c>
      <c r="K12" s="36">
        <f t="shared" si="0"/>
        <v>58911.197999999997</v>
      </c>
    </row>
    <row r="13" spans="1:11" x14ac:dyDescent="0.25">
      <c r="A13" s="11">
        <v>1145004140</v>
      </c>
      <c r="B13" t="s">
        <v>365</v>
      </c>
      <c r="C13" s="61">
        <v>125000</v>
      </c>
      <c r="D13" s="38">
        <v>125000</v>
      </c>
      <c r="E13" s="38">
        <v>57260.27</v>
      </c>
      <c r="F13" s="16">
        <v>126012.73</v>
      </c>
      <c r="G13" s="15">
        <v>0</v>
      </c>
      <c r="H13" s="15">
        <v>0</v>
      </c>
      <c r="I13" s="16">
        <v>40000</v>
      </c>
      <c r="J13" s="16">
        <v>40000</v>
      </c>
      <c r="K13" s="36">
        <f t="shared" si="0"/>
        <v>41202.545999999995</v>
      </c>
    </row>
    <row r="14" spans="1:11" ht="15.75" thickBot="1" x14ac:dyDescent="0.3">
      <c r="A14" s="4" t="s">
        <v>33</v>
      </c>
      <c r="B14" s="4"/>
      <c r="C14" s="60">
        <f>SUM(C4:C13)</f>
        <v>330100</v>
      </c>
      <c r="D14" s="39">
        <f>SUM(D4:D13)</f>
        <v>316100</v>
      </c>
      <c r="E14" s="39">
        <f>SUM(E4:E13)</f>
        <v>259754.49000000002</v>
      </c>
      <c r="F14" s="17">
        <f>SUM(F4:F13)</f>
        <v>337710.39999999997</v>
      </c>
      <c r="G14" s="17">
        <f>SUM(G4:G13)</f>
        <v>188512.57</v>
      </c>
      <c r="H14" s="17">
        <f>SUM(H5:H13)</f>
        <v>183471.07</v>
      </c>
      <c r="I14" s="17">
        <f>SUM(I5:I13)</f>
        <v>220093.7</v>
      </c>
      <c r="J14" s="17">
        <f>SUM(J5:J13)</f>
        <v>163959.90999999997</v>
      </c>
      <c r="K14" s="37">
        <f t="shared" ref="K14" si="1">AVERAGE(F14,G14,H14,I14,J14)</f>
        <v>218749.52999999997</v>
      </c>
    </row>
    <row r="15" spans="1:11" x14ac:dyDescent="0.25">
      <c r="K15" s="3"/>
    </row>
    <row r="16" spans="1:11" ht="15.75" x14ac:dyDescent="0.25">
      <c r="A16" s="2" t="s">
        <v>34</v>
      </c>
      <c r="K16" s="3"/>
    </row>
    <row r="17" spans="1:12" ht="16.5" thickBot="1" x14ac:dyDescent="0.3">
      <c r="A17" s="8" t="s">
        <v>2</v>
      </c>
      <c r="B17" s="8" t="s">
        <v>3</v>
      </c>
      <c r="C17" s="8" t="str">
        <f>C3</f>
        <v>2023 Projections</v>
      </c>
      <c r="D17" s="8" t="str">
        <f>D3</f>
        <v>2022 Approved Budget</v>
      </c>
      <c r="E17" s="8" t="str">
        <f>E3</f>
        <v>2022 YTD</v>
      </c>
      <c r="F17" s="8" t="str">
        <f>F3</f>
        <v>2021 Actuals</v>
      </c>
      <c r="G17" s="8" t="s">
        <v>399</v>
      </c>
      <c r="H17" s="8" t="s">
        <v>380</v>
      </c>
      <c r="I17" s="8" t="s">
        <v>344</v>
      </c>
      <c r="J17" s="8" t="s">
        <v>397</v>
      </c>
      <c r="K17" s="8" t="str">
        <f>K3</f>
        <v>5 Yr Avg (2017 - 2021 Actuals)</v>
      </c>
    </row>
    <row r="18" spans="1:12" x14ac:dyDescent="0.25">
      <c r="A18" s="11">
        <v>1223205300</v>
      </c>
      <c r="B18" t="s">
        <v>144</v>
      </c>
      <c r="C18" s="61">
        <v>2000</v>
      </c>
      <c r="D18" s="40">
        <v>0</v>
      </c>
      <c r="E18" s="40">
        <v>0</v>
      </c>
      <c r="F18" s="16">
        <v>0</v>
      </c>
      <c r="G18" s="16">
        <v>127.06</v>
      </c>
      <c r="H18" s="16">
        <v>6813.59</v>
      </c>
      <c r="I18" s="16">
        <v>0</v>
      </c>
      <c r="J18" s="16">
        <v>1860.54</v>
      </c>
      <c r="K18" s="36">
        <f t="shared" ref="K18:K66" si="2">AVERAGE(F18,G18,H18,I18,J18)</f>
        <v>1760.2380000000001</v>
      </c>
    </row>
    <row r="19" spans="1:12" x14ac:dyDescent="0.25">
      <c r="A19" s="11">
        <v>1240001140</v>
      </c>
      <c r="B19" t="s">
        <v>371</v>
      </c>
      <c r="C19" s="61">
        <v>65000</v>
      </c>
      <c r="D19" s="40">
        <v>75000</v>
      </c>
      <c r="E19" s="40">
        <v>49232.33</v>
      </c>
      <c r="F19" s="16">
        <v>73843.09</v>
      </c>
      <c r="G19" s="16">
        <v>104208.93</v>
      </c>
      <c r="H19" s="16">
        <v>54834.91</v>
      </c>
      <c r="I19" s="16">
        <v>76016.83</v>
      </c>
      <c r="J19" s="16">
        <v>92451.39</v>
      </c>
      <c r="K19" s="36">
        <f t="shared" si="2"/>
        <v>80271.03</v>
      </c>
    </row>
    <row r="20" spans="1:12" x14ac:dyDescent="0.25">
      <c r="A20" s="11">
        <v>1240001300</v>
      </c>
      <c r="B20" t="s">
        <v>372</v>
      </c>
      <c r="C20" s="61">
        <v>19500</v>
      </c>
      <c r="D20" s="40">
        <v>18750</v>
      </c>
      <c r="E20" s="40">
        <v>7334.49</v>
      </c>
      <c r="F20" s="16">
        <v>10522.34</v>
      </c>
      <c r="G20" s="16">
        <v>7477.13</v>
      </c>
      <c r="H20" s="16">
        <v>6085.66</v>
      </c>
      <c r="I20" s="16">
        <v>8615.25</v>
      </c>
      <c r="J20" s="16">
        <v>10465.02</v>
      </c>
      <c r="K20" s="36">
        <f t="shared" si="2"/>
        <v>8633.08</v>
      </c>
    </row>
    <row r="21" spans="1:12" x14ac:dyDescent="0.25">
      <c r="A21" s="11">
        <v>1240009990</v>
      </c>
      <c r="B21" t="s">
        <v>401</v>
      </c>
      <c r="C21" s="61">
        <v>0</v>
      </c>
      <c r="D21" s="40">
        <v>0</v>
      </c>
      <c r="E21" s="40"/>
      <c r="F21" s="16">
        <v>71942</v>
      </c>
      <c r="G21" s="16">
        <v>68874</v>
      </c>
      <c r="H21" s="16">
        <v>0</v>
      </c>
      <c r="I21" s="16">
        <v>0</v>
      </c>
      <c r="J21" s="16">
        <v>0</v>
      </c>
      <c r="K21" s="36">
        <f t="shared" si="2"/>
        <v>28163.200000000001</v>
      </c>
      <c r="L21" t="s">
        <v>416</v>
      </c>
    </row>
    <row r="22" spans="1:12" x14ac:dyDescent="0.25">
      <c r="A22" s="11">
        <v>1241001120</v>
      </c>
      <c r="B22" t="s">
        <v>388</v>
      </c>
      <c r="C22" s="61">
        <v>124000</v>
      </c>
      <c r="D22" s="40">
        <v>80500</v>
      </c>
      <c r="E22" s="40">
        <v>76395.42</v>
      </c>
      <c r="F22" s="16">
        <v>101902.42</v>
      </c>
      <c r="G22" s="16">
        <v>102706.39</v>
      </c>
      <c r="H22" s="16">
        <v>190531.46</v>
      </c>
      <c r="I22" s="16">
        <v>211004.97</v>
      </c>
      <c r="J22" s="16">
        <v>180398.14</v>
      </c>
      <c r="K22" s="36">
        <f t="shared" si="2"/>
        <v>157308.67600000001</v>
      </c>
    </row>
    <row r="23" spans="1:12" x14ac:dyDescent="0.25">
      <c r="A23" s="11">
        <v>1241001130</v>
      </c>
      <c r="B23" t="s">
        <v>79</v>
      </c>
      <c r="C23" s="61">
        <v>40000</v>
      </c>
      <c r="D23" s="28">
        <v>22500</v>
      </c>
      <c r="E23" s="28">
        <v>37142.639999999999</v>
      </c>
      <c r="F23" s="16">
        <v>24699.57</v>
      </c>
      <c r="G23" s="16">
        <v>37669.33</v>
      </c>
      <c r="H23" s="16">
        <v>47683.64</v>
      </c>
      <c r="I23" s="16">
        <v>57236.160000000003</v>
      </c>
      <c r="J23" s="16">
        <v>16450.22</v>
      </c>
      <c r="K23" s="36">
        <f t="shared" si="2"/>
        <v>36747.784</v>
      </c>
    </row>
    <row r="24" spans="1:12" x14ac:dyDescent="0.25">
      <c r="A24" s="11">
        <v>1241001300</v>
      </c>
      <c r="B24" t="s">
        <v>80</v>
      </c>
      <c r="C24" s="61">
        <v>37200</v>
      </c>
      <c r="D24" s="28">
        <v>24150</v>
      </c>
      <c r="E24" s="28">
        <v>18539.21</v>
      </c>
      <c r="F24" s="16">
        <v>24857.83</v>
      </c>
      <c r="G24" s="16">
        <v>35461.69</v>
      </c>
      <c r="H24" s="16">
        <v>47558.52</v>
      </c>
      <c r="I24" s="16">
        <v>61471.040000000001</v>
      </c>
      <c r="J24" s="16">
        <v>13000.8</v>
      </c>
      <c r="K24" s="36">
        <f t="shared" si="2"/>
        <v>36469.976000000002</v>
      </c>
    </row>
    <row r="25" spans="1:12" x14ac:dyDescent="0.25">
      <c r="A25" s="11">
        <v>1241001480</v>
      </c>
      <c r="B25" t="s">
        <v>81</v>
      </c>
      <c r="C25" s="61">
        <v>5000</v>
      </c>
      <c r="D25" s="28">
        <v>5000</v>
      </c>
      <c r="E25" s="28">
        <v>3328.95</v>
      </c>
      <c r="F25" s="16">
        <v>1236.92</v>
      </c>
      <c r="G25" s="16">
        <v>14014.93</v>
      </c>
      <c r="H25" s="16">
        <v>819.86</v>
      </c>
      <c r="I25" s="16">
        <v>519</v>
      </c>
      <c r="J25" s="16">
        <v>4749.4399999999996</v>
      </c>
      <c r="K25" s="36">
        <f t="shared" si="2"/>
        <v>4268.03</v>
      </c>
    </row>
    <row r="26" spans="1:12" x14ac:dyDescent="0.25">
      <c r="A26" s="11">
        <v>1241001482</v>
      </c>
      <c r="B26" t="s">
        <v>436</v>
      </c>
      <c r="C26" s="61">
        <v>500</v>
      </c>
      <c r="D26" s="28">
        <v>500</v>
      </c>
      <c r="E26" s="28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36">
        <f t="shared" si="2"/>
        <v>0</v>
      </c>
    </row>
    <row r="27" spans="1:12" x14ac:dyDescent="0.25">
      <c r="A27" s="11">
        <v>1241002100</v>
      </c>
      <c r="B27" t="s">
        <v>379</v>
      </c>
      <c r="C27" s="61">
        <v>6126</v>
      </c>
      <c r="D27" s="28">
        <v>6126</v>
      </c>
      <c r="E27" s="28">
        <v>4084</v>
      </c>
      <c r="F27" s="16">
        <v>6126</v>
      </c>
      <c r="G27" s="16">
        <v>0</v>
      </c>
      <c r="H27" s="16">
        <v>0</v>
      </c>
      <c r="I27" s="16">
        <v>0</v>
      </c>
      <c r="J27" s="16">
        <v>0</v>
      </c>
      <c r="K27" s="36">
        <f t="shared" si="2"/>
        <v>1225.2</v>
      </c>
    </row>
    <row r="28" spans="1:12" x14ac:dyDescent="0.25">
      <c r="A28" s="11">
        <v>1241002150</v>
      </c>
      <c r="B28" t="s">
        <v>109</v>
      </c>
      <c r="C28" s="61">
        <v>5000</v>
      </c>
      <c r="D28" s="28">
        <v>7000</v>
      </c>
      <c r="E28" s="28">
        <v>4043.22</v>
      </c>
      <c r="F28" s="16">
        <v>4941.95</v>
      </c>
      <c r="G28" s="16">
        <v>4536.3900000000003</v>
      </c>
      <c r="H28" s="16">
        <v>6834.99</v>
      </c>
      <c r="I28" s="16">
        <v>6583.64</v>
      </c>
      <c r="J28" s="16">
        <v>9246.69</v>
      </c>
      <c r="K28" s="36">
        <f t="shared" si="2"/>
        <v>6428.7320000000009</v>
      </c>
    </row>
    <row r="29" spans="1:12" x14ac:dyDescent="0.25">
      <c r="A29" s="11">
        <v>1241002170</v>
      </c>
      <c r="B29" t="s">
        <v>442</v>
      </c>
      <c r="C29" s="61">
        <v>4000</v>
      </c>
      <c r="D29" s="28">
        <v>5000</v>
      </c>
      <c r="E29" s="28">
        <v>2336.21</v>
      </c>
      <c r="F29" s="16">
        <v>4034.14</v>
      </c>
      <c r="G29" s="16">
        <v>4065.49</v>
      </c>
      <c r="H29" s="16">
        <v>3114.26</v>
      </c>
      <c r="I29" s="16">
        <v>5744.99</v>
      </c>
      <c r="J29" s="16">
        <v>4930.67</v>
      </c>
      <c r="K29" s="36">
        <f t="shared" si="2"/>
        <v>4377.9099999999989</v>
      </c>
    </row>
    <row r="30" spans="1:12" x14ac:dyDescent="0.25">
      <c r="A30" s="11">
        <v>1241002360</v>
      </c>
      <c r="B30" t="s">
        <v>82</v>
      </c>
      <c r="C30" s="61">
        <v>20000</v>
      </c>
      <c r="D30" s="28">
        <v>20000</v>
      </c>
      <c r="E30" s="28">
        <v>9333.77</v>
      </c>
      <c r="F30" s="16">
        <v>32110.06</v>
      </c>
      <c r="G30" s="16">
        <v>32747.79</v>
      </c>
      <c r="H30" s="16">
        <v>23222.3</v>
      </c>
      <c r="I30" s="16">
        <v>19549.22</v>
      </c>
      <c r="J30" s="16">
        <v>20481.46</v>
      </c>
      <c r="K30" s="36">
        <f t="shared" si="2"/>
        <v>25622.166000000005</v>
      </c>
    </row>
    <row r="31" spans="1:12" x14ac:dyDescent="0.25">
      <c r="A31" s="11">
        <v>1241002510</v>
      </c>
      <c r="B31" t="s">
        <v>83</v>
      </c>
      <c r="C31" s="61">
        <v>35000</v>
      </c>
      <c r="D31" s="28">
        <v>25000</v>
      </c>
      <c r="E31" s="28">
        <v>46603.91</v>
      </c>
      <c r="F31" s="16">
        <v>49512.800000000003</v>
      </c>
      <c r="G31" s="16">
        <v>37494.19</v>
      </c>
      <c r="H31" s="16">
        <v>30356.61</v>
      </c>
      <c r="I31" s="16">
        <v>14282.15</v>
      </c>
      <c r="J31" s="16">
        <v>33915.589999999997</v>
      </c>
      <c r="K31" s="36">
        <f t="shared" si="2"/>
        <v>33112.267999999996</v>
      </c>
    </row>
    <row r="32" spans="1:12" x14ac:dyDescent="0.25">
      <c r="A32" s="11">
        <v>1241005100</v>
      </c>
      <c r="B32" t="s">
        <v>84</v>
      </c>
      <c r="C32" s="61">
        <v>10000</v>
      </c>
      <c r="D32" s="28">
        <v>10000</v>
      </c>
      <c r="E32" s="28">
        <v>4041.99</v>
      </c>
      <c r="F32" s="16">
        <v>3364.41</v>
      </c>
      <c r="G32" s="16">
        <v>2339.81</v>
      </c>
      <c r="H32" s="16">
        <v>2719.35</v>
      </c>
      <c r="I32" s="16">
        <v>17618.5</v>
      </c>
      <c r="J32" s="16">
        <v>3202.01</v>
      </c>
      <c r="K32" s="36">
        <f t="shared" si="2"/>
        <v>5848.8160000000007</v>
      </c>
    </row>
    <row r="33" spans="1:12" x14ac:dyDescent="0.25">
      <c r="A33" s="11">
        <v>1241005120</v>
      </c>
      <c r="B33" t="s">
        <v>435</v>
      </c>
      <c r="C33" s="61">
        <v>1000</v>
      </c>
      <c r="D33" s="28">
        <v>1000</v>
      </c>
      <c r="E33" s="28">
        <v>313.32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36">
        <f t="shared" si="2"/>
        <v>0</v>
      </c>
    </row>
    <row r="34" spans="1:12" x14ac:dyDescent="0.25">
      <c r="A34" s="11">
        <v>1241005283</v>
      </c>
      <c r="B34" t="s">
        <v>181</v>
      </c>
      <c r="C34" s="61">
        <v>2000</v>
      </c>
      <c r="D34" s="28">
        <v>3500</v>
      </c>
      <c r="E34" s="28">
        <v>4568.99</v>
      </c>
      <c r="F34" s="16">
        <v>4543.91</v>
      </c>
      <c r="G34" s="16">
        <v>2512.65</v>
      </c>
      <c r="H34" s="16">
        <v>3911.68</v>
      </c>
      <c r="I34" s="16">
        <v>0</v>
      </c>
      <c r="J34" s="16">
        <v>2170.23</v>
      </c>
      <c r="K34" s="36">
        <f t="shared" si="2"/>
        <v>2627.694</v>
      </c>
    </row>
    <row r="35" spans="1:12" x14ac:dyDescent="0.25">
      <c r="A35" s="11">
        <v>1241005291</v>
      </c>
      <c r="B35" t="s">
        <v>183</v>
      </c>
      <c r="C35" s="61">
        <v>0</v>
      </c>
      <c r="D35" s="28">
        <v>4000</v>
      </c>
      <c r="E35" s="28">
        <v>0</v>
      </c>
      <c r="F35" s="16">
        <v>36</v>
      </c>
      <c r="G35" s="16">
        <v>182.9</v>
      </c>
      <c r="H35" s="16">
        <v>117.06</v>
      </c>
      <c r="I35" s="16">
        <v>7660.14</v>
      </c>
      <c r="J35" s="16">
        <v>11872.08</v>
      </c>
      <c r="K35" s="36">
        <f t="shared" si="2"/>
        <v>3973.636</v>
      </c>
    </row>
    <row r="36" spans="1:12" x14ac:dyDescent="0.25">
      <c r="A36" s="11">
        <v>1241005294</v>
      </c>
      <c r="B36" t="s">
        <v>402</v>
      </c>
      <c r="C36" s="61">
        <v>4000</v>
      </c>
      <c r="D36" s="28">
        <v>4000</v>
      </c>
      <c r="E36" s="28">
        <v>6949.4</v>
      </c>
      <c r="F36" s="16">
        <v>3350.97</v>
      </c>
      <c r="G36" s="16">
        <v>4595.3599999999997</v>
      </c>
      <c r="H36" s="16">
        <v>4547.1899999999996</v>
      </c>
      <c r="I36" s="16">
        <v>4109.13</v>
      </c>
      <c r="J36" s="16">
        <v>1430.08</v>
      </c>
      <c r="K36" s="36">
        <f t="shared" si="2"/>
        <v>3606.5460000000007</v>
      </c>
    </row>
    <row r="37" spans="1:12" x14ac:dyDescent="0.25">
      <c r="A37" s="11">
        <v>1241005297</v>
      </c>
      <c r="B37" t="s">
        <v>485</v>
      </c>
      <c r="C37" s="61">
        <v>4000</v>
      </c>
      <c r="D37" s="28">
        <v>0</v>
      </c>
      <c r="E37" s="28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36">
        <f t="shared" si="2"/>
        <v>0</v>
      </c>
    </row>
    <row r="38" spans="1:12" x14ac:dyDescent="0.25">
      <c r="A38" s="11">
        <v>1241005300</v>
      </c>
      <c r="B38" t="s">
        <v>440</v>
      </c>
      <c r="C38" s="61">
        <v>42000</v>
      </c>
      <c r="D38" s="28">
        <v>42000</v>
      </c>
      <c r="E38" s="28">
        <v>34369.919999999998</v>
      </c>
      <c r="F38" s="51">
        <v>5312.95</v>
      </c>
      <c r="G38" s="16">
        <v>17400.72</v>
      </c>
      <c r="H38" s="16">
        <v>12791.03</v>
      </c>
      <c r="I38" s="16">
        <v>9527.9699999999993</v>
      </c>
      <c r="J38" s="16">
        <v>3546.74</v>
      </c>
      <c r="K38" s="36">
        <f t="shared" si="2"/>
        <v>9715.8820000000014</v>
      </c>
      <c r="L38" t="s">
        <v>441</v>
      </c>
    </row>
    <row r="39" spans="1:12" x14ac:dyDescent="0.25">
      <c r="A39" s="11">
        <v>1241005401</v>
      </c>
      <c r="B39" t="s">
        <v>85</v>
      </c>
      <c r="C39" s="61">
        <v>500</v>
      </c>
      <c r="D39" s="28">
        <v>3052</v>
      </c>
      <c r="E39" s="28">
        <v>455.51</v>
      </c>
      <c r="F39" s="16">
        <v>3664.89</v>
      </c>
      <c r="G39" s="16">
        <v>2066.59</v>
      </c>
      <c r="H39" s="16">
        <v>2631.13</v>
      </c>
      <c r="I39" s="16">
        <v>14.99</v>
      </c>
      <c r="J39" s="16">
        <v>53.97</v>
      </c>
      <c r="K39" s="36">
        <f t="shared" si="2"/>
        <v>1686.3139999999999</v>
      </c>
    </row>
    <row r="40" spans="1:12" x14ac:dyDescent="0.25">
      <c r="A40" s="11">
        <v>1241005490</v>
      </c>
      <c r="B40" t="s">
        <v>403</v>
      </c>
      <c r="C40" s="61">
        <v>0</v>
      </c>
      <c r="D40" s="28">
        <v>0</v>
      </c>
      <c r="E40" s="28">
        <v>0</v>
      </c>
      <c r="F40" s="16">
        <v>1420</v>
      </c>
      <c r="G40" s="16">
        <v>1402.86</v>
      </c>
      <c r="H40" s="16">
        <v>0</v>
      </c>
      <c r="I40" s="16">
        <v>0</v>
      </c>
      <c r="J40" s="16">
        <v>0</v>
      </c>
      <c r="K40" s="36">
        <f t="shared" si="2"/>
        <v>564.57199999999989</v>
      </c>
    </row>
    <row r="41" spans="1:12" x14ac:dyDescent="0.25">
      <c r="A41" s="11">
        <v>1241102170</v>
      </c>
      <c r="B41" t="s">
        <v>86</v>
      </c>
      <c r="C41" s="61">
        <v>8000</v>
      </c>
      <c r="D41" s="28">
        <v>10175</v>
      </c>
      <c r="E41" s="28">
        <v>6567.92</v>
      </c>
      <c r="F41" s="16">
        <v>9931.7199999999993</v>
      </c>
      <c r="G41" s="16">
        <v>7427.71</v>
      </c>
      <c r="H41" s="16">
        <v>8450.33</v>
      </c>
      <c r="I41" s="16">
        <v>10004.780000000001</v>
      </c>
      <c r="J41" s="16">
        <v>8905.68</v>
      </c>
      <c r="K41" s="36">
        <f t="shared" si="2"/>
        <v>8944.0439999999999</v>
      </c>
    </row>
    <row r="42" spans="1:12" x14ac:dyDescent="0.25">
      <c r="A42" s="11">
        <v>1241105300</v>
      </c>
      <c r="B42" t="s">
        <v>87</v>
      </c>
      <c r="C42" s="61">
        <v>0</v>
      </c>
      <c r="D42" s="28">
        <v>0</v>
      </c>
      <c r="E42" s="28">
        <v>0</v>
      </c>
      <c r="F42" s="16">
        <v>38659.120000000003</v>
      </c>
      <c r="G42" s="16">
        <v>42784.68</v>
      </c>
      <c r="H42" s="16">
        <v>35988.550000000003</v>
      </c>
      <c r="I42" s="16">
        <v>20227</v>
      </c>
      <c r="J42" s="16">
        <v>32161.75</v>
      </c>
      <c r="K42" s="36">
        <f t="shared" si="2"/>
        <v>33964.22</v>
      </c>
    </row>
    <row r="43" spans="1:12" x14ac:dyDescent="0.25">
      <c r="A43" s="11">
        <v>1241105560</v>
      </c>
      <c r="B43" t="s">
        <v>443</v>
      </c>
      <c r="C43" s="61">
        <v>45000</v>
      </c>
      <c r="D43" s="28">
        <v>45000</v>
      </c>
      <c r="E43" s="28">
        <v>23076.13</v>
      </c>
      <c r="F43" s="16">
        <v>32466.79</v>
      </c>
      <c r="G43" s="16">
        <v>41949.22</v>
      </c>
      <c r="H43" s="16">
        <v>41001.480000000003</v>
      </c>
      <c r="I43" s="16">
        <v>39660.800000000003</v>
      </c>
      <c r="J43" s="16">
        <v>30291.16</v>
      </c>
      <c r="K43" s="36">
        <f t="shared" si="2"/>
        <v>37073.890000000007</v>
      </c>
    </row>
    <row r="44" spans="1:12" x14ac:dyDescent="0.25">
      <c r="A44" s="11">
        <v>1241105590</v>
      </c>
      <c r="B44" t="s">
        <v>444</v>
      </c>
      <c r="C44" s="61">
        <v>52000</v>
      </c>
      <c r="D44" s="28">
        <v>52000</v>
      </c>
      <c r="E44" s="28">
        <v>50352.7</v>
      </c>
      <c r="F44" s="16">
        <v>55304.33</v>
      </c>
      <c r="G44" s="16">
        <v>50226.31</v>
      </c>
      <c r="H44" s="16">
        <v>52012.18</v>
      </c>
      <c r="I44" s="16">
        <v>44387.3</v>
      </c>
      <c r="J44" s="16">
        <v>47014.46</v>
      </c>
      <c r="K44" s="36">
        <f t="shared" si="2"/>
        <v>49788.915999999997</v>
      </c>
    </row>
    <row r="45" spans="1:12" x14ac:dyDescent="0.25">
      <c r="A45" s="11">
        <v>1241205300</v>
      </c>
      <c r="B45" t="s">
        <v>88</v>
      </c>
      <c r="C45" s="61">
        <v>2500</v>
      </c>
      <c r="D45" s="28">
        <v>2500</v>
      </c>
      <c r="E45" s="28">
        <v>3098.43</v>
      </c>
      <c r="F45" s="16">
        <v>1865.86</v>
      </c>
      <c r="G45" s="16">
        <v>1775.99</v>
      </c>
      <c r="H45" s="16">
        <v>2606.41</v>
      </c>
      <c r="I45" s="16">
        <v>757.18</v>
      </c>
      <c r="J45" s="16">
        <v>252</v>
      </c>
      <c r="K45" s="36">
        <f t="shared" si="2"/>
        <v>1451.4880000000001</v>
      </c>
    </row>
    <row r="46" spans="1:12" x14ac:dyDescent="0.25">
      <c r="A46" s="11">
        <v>1241302170</v>
      </c>
      <c r="B46" t="s">
        <v>89</v>
      </c>
      <c r="C46" s="61">
        <v>500</v>
      </c>
      <c r="D46" s="28">
        <v>1000</v>
      </c>
      <c r="E46" s="28">
        <v>234</v>
      </c>
      <c r="F46" s="16">
        <v>310.76</v>
      </c>
      <c r="G46" s="16">
        <v>493.28</v>
      </c>
      <c r="H46" s="16">
        <v>942.84</v>
      </c>
      <c r="I46" s="16">
        <v>1000.41</v>
      </c>
      <c r="J46" s="16">
        <v>828.02</v>
      </c>
      <c r="K46" s="36">
        <f t="shared" si="2"/>
        <v>715.06200000000001</v>
      </c>
    </row>
    <row r="47" spans="1:12" x14ac:dyDescent="0.25">
      <c r="A47" s="11">
        <v>1241305300</v>
      </c>
      <c r="B47" t="s">
        <v>90</v>
      </c>
      <c r="C47" s="61">
        <v>2000</v>
      </c>
      <c r="D47" s="28">
        <v>2000</v>
      </c>
      <c r="E47" s="28">
        <v>0</v>
      </c>
      <c r="F47" s="16">
        <v>0</v>
      </c>
      <c r="G47" s="16">
        <v>3565.85</v>
      </c>
      <c r="H47" s="16">
        <v>3427.08</v>
      </c>
      <c r="I47" s="16">
        <v>114.13</v>
      </c>
      <c r="J47" s="16">
        <v>69.989999999999995</v>
      </c>
      <c r="K47" s="36">
        <f t="shared" si="2"/>
        <v>1435.41</v>
      </c>
    </row>
    <row r="48" spans="1:12" x14ac:dyDescent="0.25">
      <c r="A48" s="11">
        <v>1241305590</v>
      </c>
      <c r="B48" t="s">
        <v>91</v>
      </c>
      <c r="C48" s="61">
        <v>5000</v>
      </c>
      <c r="D48" s="28">
        <v>5000</v>
      </c>
      <c r="E48" s="28">
        <v>4146.62</v>
      </c>
      <c r="F48" s="16">
        <v>4698.7299999999996</v>
      </c>
      <c r="G48" s="16">
        <v>5711.38</v>
      </c>
      <c r="H48" s="16">
        <v>4036.56</v>
      </c>
      <c r="I48" s="16">
        <v>4199.3</v>
      </c>
      <c r="J48" s="16">
        <v>4500.93</v>
      </c>
      <c r="K48" s="36">
        <f t="shared" si="2"/>
        <v>4629.38</v>
      </c>
    </row>
    <row r="49" spans="1:11" x14ac:dyDescent="0.25">
      <c r="A49" s="11">
        <v>1242001120</v>
      </c>
      <c r="B49" t="s">
        <v>92</v>
      </c>
      <c r="C49" s="61">
        <v>124000</v>
      </c>
      <c r="D49" s="28">
        <v>80500</v>
      </c>
      <c r="E49" s="28">
        <v>54240.92</v>
      </c>
      <c r="F49" s="51">
        <v>72505.45</v>
      </c>
      <c r="G49" s="16">
        <v>33743.35</v>
      </c>
      <c r="H49" s="16">
        <v>5030.04</v>
      </c>
      <c r="I49" s="16">
        <v>10146.129999999999</v>
      </c>
      <c r="J49" s="16">
        <v>260.22000000000003</v>
      </c>
      <c r="K49" s="36">
        <f t="shared" si="2"/>
        <v>24337.037999999997</v>
      </c>
    </row>
    <row r="50" spans="1:11" x14ac:dyDescent="0.25">
      <c r="A50" s="11">
        <v>1242001130</v>
      </c>
      <c r="B50" t="s">
        <v>93</v>
      </c>
      <c r="C50" s="61">
        <v>5000</v>
      </c>
      <c r="D50" s="28">
        <v>22500</v>
      </c>
      <c r="E50" s="28">
        <v>2401.2399999999998</v>
      </c>
      <c r="F50" s="16">
        <v>2836.83</v>
      </c>
      <c r="G50" s="16">
        <v>3158.1</v>
      </c>
      <c r="H50" s="16">
        <v>870.77</v>
      </c>
      <c r="I50" s="16">
        <v>7774.03</v>
      </c>
      <c r="J50" s="16">
        <v>574.29</v>
      </c>
      <c r="K50" s="36">
        <f t="shared" si="2"/>
        <v>3042.8040000000001</v>
      </c>
    </row>
    <row r="51" spans="1:11" x14ac:dyDescent="0.25">
      <c r="A51" s="11">
        <v>1242001300</v>
      </c>
      <c r="B51" t="s">
        <v>94</v>
      </c>
      <c r="C51" s="61">
        <v>37200</v>
      </c>
      <c r="D51" s="28">
        <v>24150</v>
      </c>
      <c r="E51" s="28">
        <v>8896.57</v>
      </c>
      <c r="F51" s="16">
        <v>10113.370000000001</v>
      </c>
      <c r="G51" s="16">
        <v>2336.21</v>
      </c>
      <c r="H51" s="16">
        <v>623.54999999999995</v>
      </c>
      <c r="I51" s="16">
        <v>1520.36</v>
      </c>
      <c r="J51" s="16">
        <v>4.5</v>
      </c>
      <c r="K51" s="36">
        <f t="shared" si="2"/>
        <v>2919.5980000000004</v>
      </c>
    </row>
    <row r="52" spans="1:11" x14ac:dyDescent="0.25">
      <c r="A52" s="11">
        <v>1242002150</v>
      </c>
      <c r="B52" t="s">
        <v>95</v>
      </c>
      <c r="C52" s="61">
        <v>0</v>
      </c>
      <c r="D52" s="28">
        <v>0</v>
      </c>
      <c r="E52" s="28">
        <v>0</v>
      </c>
      <c r="F52" s="51">
        <v>0</v>
      </c>
      <c r="G52" s="16">
        <v>0</v>
      </c>
      <c r="H52" s="16">
        <v>0</v>
      </c>
      <c r="I52" s="16">
        <v>290.68</v>
      </c>
      <c r="J52" s="16">
        <v>329.09</v>
      </c>
      <c r="K52" s="36">
        <f t="shared" si="2"/>
        <v>123.95399999999999</v>
      </c>
    </row>
    <row r="53" spans="1:11" x14ac:dyDescent="0.25">
      <c r="A53" s="11">
        <v>1242002360</v>
      </c>
      <c r="B53" t="s">
        <v>439</v>
      </c>
      <c r="C53" s="61">
        <v>10000</v>
      </c>
      <c r="D53" s="28">
        <v>10000</v>
      </c>
      <c r="E53" s="28">
        <v>4397.0600000000004</v>
      </c>
      <c r="F53" s="51">
        <v>0</v>
      </c>
      <c r="G53" s="16">
        <v>0</v>
      </c>
      <c r="H53" s="16">
        <v>0</v>
      </c>
      <c r="I53" s="16">
        <v>0</v>
      </c>
      <c r="J53" s="16">
        <v>0</v>
      </c>
      <c r="K53" s="36">
        <f t="shared" si="2"/>
        <v>0</v>
      </c>
    </row>
    <row r="54" spans="1:11" x14ac:dyDescent="0.25">
      <c r="A54" s="11">
        <v>1242002510</v>
      </c>
      <c r="B54" t="s">
        <v>96</v>
      </c>
      <c r="C54" s="61">
        <v>5000</v>
      </c>
      <c r="D54" s="28">
        <v>5000</v>
      </c>
      <c r="E54" s="28">
        <v>3557.5</v>
      </c>
      <c r="F54" s="16">
        <v>7020</v>
      </c>
      <c r="G54" s="16">
        <v>30</v>
      </c>
      <c r="H54" s="16">
        <v>800</v>
      </c>
      <c r="I54" s="16">
        <v>0</v>
      </c>
      <c r="J54" s="16">
        <v>0</v>
      </c>
      <c r="K54" s="36">
        <f t="shared" si="2"/>
        <v>1570</v>
      </c>
    </row>
    <row r="55" spans="1:11" x14ac:dyDescent="0.25">
      <c r="A55" s="11">
        <v>1242002560</v>
      </c>
      <c r="B55" t="s">
        <v>97</v>
      </c>
      <c r="C55" s="61">
        <v>0</v>
      </c>
      <c r="D55" s="28">
        <v>5000</v>
      </c>
      <c r="E55" s="28">
        <v>0</v>
      </c>
      <c r="F55" s="16">
        <v>600</v>
      </c>
      <c r="G55" s="16">
        <v>0</v>
      </c>
      <c r="H55" s="16">
        <v>0</v>
      </c>
      <c r="I55" s="16">
        <v>0</v>
      </c>
      <c r="J55" s="16">
        <v>0</v>
      </c>
      <c r="K55" s="36">
        <f t="shared" si="2"/>
        <v>120</v>
      </c>
    </row>
    <row r="56" spans="1:11" x14ac:dyDescent="0.25">
      <c r="A56" s="11">
        <v>1242002561</v>
      </c>
      <c r="B56" t="s">
        <v>98</v>
      </c>
      <c r="C56" s="61">
        <v>20000</v>
      </c>
      <c r="D56" s="28">
        <v>20000</v>
      </c>
      <c r="E56" s="28">
        <v>21367.5</v>
      </c>
      <c r="F56" s="16">
        <v>24162.5</v>
      </c>
      <c r="G56" s="16">
        <v>12477.5</v>
      </c>
      <c r="H56" s="16">
        <v>27931.5</v>
      </c>
      <c r="I56" s="16">
        <v>14017.5</v>
      </c>
      <c r="J56" s="16">
        <v>16380</v>
      </c>
      <c r="K56" s="36">
        <f t="shared" si="2"/>
        <v>18993.8</v>
      </c>
    </row>
    <row r="57" spans="1:11" x14ac:dyDescent="0.25">
      <c r="A57" s="11">
        <v>1242005300</v>
      </c>
      <c r="B57" t="s">
        <v>99</v>
      </c>
      <c r="C57" s="61">
        <v>3000</v>
      </c>
      <c r="D57" s="28">
        <v>1018</v>
      </c>
      <c r="E57" s="28">
        <v>2768.57</v>
      </c>
      <c r="F57" s="16">
        <v>536.35</v>
      </c>
      <c r="G57" s="16">
        <v>1114.3900000000001</v>
      </c>
      <c r="H57" s="16">
        <v>8015.56</v>
      </c>
      <c r="I57" s="16">
        <v>4086.16</v>
      </c>
      <c r="J57" s="16">
        <v>583.9</v>
      </c>
      <c r="K57" s="36">
        <f t="shared" si="2"/>
        <v>2867.2719999999999</v>
      </c>
    </row>
    <row r="58" spans="1:11" x14ac:dyDescent="0.25">
      <c r="A58" s="11">
        <v>1242005520</v>
      </c>
      <c r="B58" t="s">
        <v>100</v>
      </c>
      <c r="C58" s="61">
        <v>10000</v>
      </c>
      <c r="D58" s="28">
        <v>10000</v>
      </c>
      <c r="E58" s="28">
        <v>8383.18</v>
      </c>
      <c r="F58" s="16">
        <v>7933.96</v>
      </c>
      <c r="G58" s="16">
        <v>5404.83</v>
      </c>
      <c r="H58" s="16">
        <v>11177.48</v>
      </c>
      <c r="I58" s="16">
        <v>9797.24</v>
      </c>
      <c r="J58" s="16">
        <v>6352.43</v>
      </c>
      <c r="K58" s="36">
        <f t="shared" si="2"/>
        <v>8133.1880000000001</v>
      </c>
    </row>
    <row r="59" spans="1:11" x14ac:dyDescent="0.25">
      <c r="A59" s="11">
        <v>1242102170</v>
      </c>
      <c r="B59" t="s">
        <v>101</v>
      </c>
      <c r="C59" s="61">
        <v>500</v>
      </c>
      <c r="D59" s="28">
        <v>2000</v>
      </c>
      <c r="E59" s="28">
        <v>234</v>
      </c>
      <c r="F59" s="16">
        <v>310.76</v>
      </c>
      <c r="G59" s="16">
        <v>951.85</v>
      </c>
      <c r="H59" s="16">
        <v>1837.28</v>
      </c>
      <c r="I59" s="16">
        <v>1979.82</v>
      </c>
      <c r="J59" s="16">
        <v>1656.04</v>
      </c>
      <c r="K59" s="36">
        <f t="shared" si="2"/>
        <v>1347.15</v>
      </c>
    </row>
    <row r="60" spans="1:11" x14ac:dyDescent="0.25">
      <c r="A60" s="11">
        <v>1242105300</v>
      </c>
      <c r="B60" t="s">
        <v>102</v>
      </c>
      <c r="C60" s="61">
        <v>2000</v>
      </c>
      <c r="D60" s="28">
        <v>8000</v>
      </c>
      <c r="E60" s="28">
        <v>20</v>
      </c>
      <c r="F60" s="16">
        <v>225</v>
      </c>
      <c r="G60" s="16">
        <v>11104.79</v>
      </c>
      <c r="H60" s="16">
        <v>6661.04</v>
      </c>
      <c r="I60" s="16">
        <v>1732.49</v>
      </c>
      <c r="J60" s="16">
        <v>1400.79</v>
      </c>
      <c r="K60" s="36">
        <f t="shared" si="2"/>
        <v>4224.822000000001</v>
      </c>
    </row>
    <row r="61" spans="1:11" x14ac:dyDescent="0.25">
      <c r="A61" s="11">
        <v>1242105590</v>
      </c>
      <c r="B61" t="s">
        <v>103</v>
      </c>
      <c r="C61" s="61">
        <v>20000</v>
      </c>
      <c r="D61" s="28">
        <v>20000</v>
      </c>
      <c r="E61" s="28">
        <v>16410.55</v>
      </c>
      <c r="F61" s="16">
        <v>15524.82</v>
      </c>
      <c r="G61" s="16">
        <v>17909.900000000001</v>
      </c>
      <c r="H61" s="16">
        <v>22495.47</v>
      </c>
      <c r="I61" s="16">
        <v>16558.79</v>
      </c>
      <c r="J61" s="16">
        <v>15106.88</v>
      </c>
      <c r="K61" s="36">
        <f t="shared" si="2"/>
        <v>17519.172000000002</v>
      </c>
    </row>
    <row r="62" spans="1:11" x14ac:dyDescent="0.25">
      <c r="A62" s="11">
        <v>1242202170</v>
      </c>
      <c r="B62" t="s">
        <v>104</v>
      </c>
      <c r="C62" s="61">
        <v>2500</v>
      </c>
      <c r="D62" s="28">
        <v>4000</v>
      </c>
      <c r="E62" s="28">
        <v>1678.85</v>
      </c>
      <c r="F62" s="51">
        <v>3919.94</v>
      </c>
      <c r="G62" s="16">
        <v>3340.35</v>
      </c>
      <c r="H62" s="16">
        <v>1544.76</v>
      </c>
      <c r="I62" s="16">
        <v>0</v>
      </c>
      <c r="J62" s="16">
        <v>0</v>
      </c>
      <c r="K62" s="36">
        <f t="shared" si="2"/>
        <v>1761.0099999999998</v>
      </c>
    </row>
    <row r="63" spans="1:11" x14ac:dyDescent="0.25">
      <c r="A63" s="11">
        <v>1242205300</v>
      </c>
      <c r="B63" t="s">
        <v>105</v>
      </c>
      <c r="C63" s="61">
        <v>5000</v>
      </c>
      <c r="D63" s="28">
        <v>5000</v>
      </c>
      <c r="E63" s="28">
        <v>1101.26</v>
      </c>
      <c r="F63" s="16">
        <v>4141.54</v>
      </c>
      <c r="G63" s="16">
        <v>2647.92</v>
      </c>
      <c r="H63" s="16">
        <v>2364.71</v>
      </c>
      <c r="I63" s="16">
        <v>0</v>
      </c>
      <c r="J63" s="16">
        <v>0</v>
      </c>
      <c r="K63" s="36">
        <f t="shared" si="2"/>
        <v>1830.8340000000001</v>
      </c>
    </row>
    <row r="64" spans="1:11" x14ac:dyDescent="0.25">
      <c r="A64" s="11">
        <v>1242205590</v>
      </c>
      <c r="B64" t="s">
        <v>106</v>
      </c>
      <c r="C64" s="61">
        <v>4500</v>
      </c>
      <c r="D64" s="28">
        <v>4000</v>
      </c>
      <c r="E64" s="28">
        <v>3706.37</v>
      </c>
      <c r="F64" s="16">
        <v>3925.94</v>
      </c>
      <c r="G64" s="16">
        <v>4782.67</v>
      </c>
      <c r="H64" s="16">
        <v>1819.07</v>
      </c>
      <c r="I64" s="16">
        <v>0</v>
      </c>
      <c r="J64" s="16">
        <v>0</v>
      </c>
      <c r="K64" s="36">
        <f t="shared" si="2"/>
        <v>2105.5360000000001</v>
      </c>
    </row>
    <row r="65" spans="1:11" x14ac:dyDescent="0.25">
      <c r="A65" s="11">
        <v>1245005300</v>
      </c>
      <c r="B65" t="s">
        <v>107</v>
      </c>
      <c r="C65" s="61">
        <v>7500</v>
      </c>
      <c r="D65" s="28">
        <v>7500</v>
      </c>
      <c r="E65" s="28">
        <v>260</v>
      </c>
      <c r="F65" s="16">
        <v>1589.43</v>
      </c>
      <c r="G65" s="16">
        <v>36640.370000000003</v>
      </c>
      <c r="H65" s="16">
        <v>647.5</v>
      </c>
      <c r="I65" s="16">
        <v>-3017.4</v>
      </c>
      <c r="J65" s="16">
        <v>8751.7999999999993</v>
      </c>
      <c r="K65" s="36">
        <f t="shared" si="2"/>
        <v>8922.34</v>
      </c>
    </row>
    <row r="66" spans="1:11" x14ac:dyDescent="0.25">
      <c r="A66" s="11">
        <v>1245005590</v>
      </c>
      <c r="B66" t="s">
        <v>108</v>
      </c>
      <c r="C66" s="61">
        <v>35000</v>
      </c>
      <c r="D66" s="28">
        <v>35000</v>
      </c>
      <c r="E66" s="28">
        <v>36439.129999999997</v>
      </c>
      <c r="F66" s="16">
        <v>35608.85</v>
      </c>
      <c r="G66" s="16">
        <v>33008.17</v>
      </c>
      <c r="H66" s="16">
        <v>26450.34</v>
      </c>
      <c r="I66" s="16">
        <v>24979.79</v>
      </c>
      <c r="J66" s="16">
        <v>25575.63</v>
      </c>
      <c r="K66" s="36">
        <f t="shared" si="2"/>
        <v>29124.556</v>
      </c>
    </row>
    <row r="67" spans="1:11" ht="15.75" thickBot="1" x14ac:dyDescent="0.3">
      <c r="A67" s="4" t="s">
        <v>33</v>
      </c>
      <c r="B67" s="4"/>
      <c r="C67" s="60">
        <f t="shared" ref="C67:J67" si="3">SUM(C18:C66)</f>
        <v>833026</v>
      </c>
      <c r="D67" s="39">
        <f t="shared" si="3"/>
        <v>738421</v>
      </c>
      <c r="E67" s="39">
        <f t="shared" si="3"/>
        <v>562411.78</v>
      </c>
      <c r="F67" s="23">
        <f t="shared" si="3"/>
        <v>761614.29999999958</v>
      </c>
      <c r="G67" s="23">
        <f t="shared" si="3"/>
        <v>802469.03000000014</v>
      </c>
      <c r="H67" s="23">
        <f t="shared" si="3"/>
        <v>711307.74000000011</v>
      </c>
      <c r="I67" s="23">
        <f t="shared" si="3"/>
        <v>710170.47000000032</v>
      </c>
      <c r="J67" s="23">
        <f t="shared" si="3"/>
        <v>611224.63000000024</v>
      </c>
      <c r="K67" s="37">
        <f t="shared" ref="K67" si="4">AVERAGE(F67,G67,H67,I67,J67)</f>
        <v>719357.23400000005</v>
      </c>
    </row>
    <row r="68" spans="1:11" x14ac:dyDescent="0.25">
      <c r="K68" s="3"/>
    </row>
    <row r="69" spans="1:11" ht="16.5" thickBot="1" x14ac:dyDescent="0.3">
      <c r="A69" s="12" t="s">
        <v>363</v>
      </c>
      <c r="B69" s="12"/>
      <c r="C69" s="13">
        <f t="shared" ref="C69:K69" si="5">C14-C67</f>
        <v>-502926</v>
      </c>
      <c r="D69" s="13">
        <f t="shared" si="5"/>
        <v>-422321</v>
      </c>
      <c r="E69" s="13">
        <f t="shared" si="5"/>
        <v>-302657.29000000004</v>
      </c>
      <c r="F69" s="13">
        <f t="shared" si="5"/>
        <v>-423903.89999999962</v>
      </c>
      <c r="G69" s="13">
        <f t="shared" si="5"/>
        <v>-613956.4600000002</v>
      </c>
      <c r="H69" s="13">
        <f t="shared" si="5"/>
        <v>-527836.67000000016</v>
      </c>
      <c r="I69" s="13">
        <f t="shared" si="5"/>
        <v>-490076.77000000031</v>
      </c>
      <c r="J69" s="13">
        <f t="shared" si="5"/>
        <v>-447264.72000000026</v>
      </c>
      <c r="K69" s="13">
        <f t="shared" si="5"/>
        <v>-500607.70400000009</v>
      </c>
    </row>
    <row r="70" spans="1:11" ht="15.75" thickTop="1" x14ac:dyDescent="0.25"/>
  </sheetData>
  <sortState xmlns:xlrd2="http://schemas.microsoft.com/office/spreadsheetml/2017/richdata2" ref="A18:M66">
    <sortCondition ref="A18:A66"/>
  </sortState>
  <conditionalFormatting sqref="I5:J13 F5:F13">
    <cfRule type="cellIs" dxfId="29" priority="4" operator="lessThan">
      <formula>0</formula>
    </cfRule>
    <cfRule type="cellIs" dxfId="28" priority="8" operator="lessThan">
      <formula>0</formula>
    </cfRule>
  </conditionalFormatting>
  <conditionalFormatting sqref="G23:I66 F18:F66">
    <cfRule type="cellIs" dxfId="27" priority="5" operator="lessThan">
      <formula>0</formula>
    </cfRule>
    <cfRule type="cellIs" dxfId="26" priority="6" operator="lessThan">
      <formula>0</formula>
    </cfRule>
    <cfRule type="cellIs" dxfId="25" priority="7" operator="lessThan">
      <formula>0</formula>
    </cfRule>
  </conditionalFormatting>
  <conditionalFormatting sqref="J23:J66 F4 C69:K69">
    <cfRule type="cellIs" dxfId="24" priority="3" operator="lessThan">
      <formula>0</formula>
    </cfRule>
  </conditionalFormatting>
  <conditionalFormatting sqref="I4:J4">
    <cfRule type="cellIs" dxfId="23" priority="2" operator="lessThan">
      <formula>0</formula>
    </cfRule>
  </conditionalFormatting>
  <conditionalFormatting sqref="G18:J22">
    <cfRule type="cellIs" dxfId="22" priority="1" operator="lessThan">
      <formula>0</formula>
    </cfRule>
  </conditionalFormatting>
  <pageMargins left="0.7" right="0.7" top="0.75" bottom="0.75" header="0.3" footer="0.3"/>
  <pageSetup paperSize="5" scale="54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2377-9284-4E6A-B513-856FA9A3C6DA}">
  <sheetPr>
    <pageSetUpPr fitToPage="1"/>
  </sheetPr>
  <dimension ref="A1:K68"/>
  <sheetViews>
    <sheetView topLeftCell="A17" workbookViewId="0">
      <selection activeCell="C48" sqref="C48"/>
    </sheetView>
  </sheetViews>
  <sheetFormatPr defaultRowHeight="15" x14ac:dyDescent="0.25"/>
  <cols>
    <col min="1" max="1" width="14" customWidth="1"/>
    <col min="2" max="2" width="32.7109375" customWidth="1"/>
    <col min="3" max="3" width="26" customWidth="1"/>
    <col min="4" max="4" width="25" bestFit="1" customWidth="1"/>
    <col min="5" max="5" width="23.85546875" bestFit="1" customWidth="1"/>
    <col min="6" max="6" width="18" customWidth="1"/>
    <col min="7" max="10" width="13.42578125" bestFit="1" customWidth="1"/>
    <col min="11" max="11" width="30.42578125" bestFit="1" customWidth="1"/>
  </cols>
  <sheetData>
    <row r="1" spans="1:11" ht="26.25" x14ac:dyDescent="0.4">
      <c r="A1" s="45" t="s">
        <v>446</v>
      </c>
    </row>
    <row r="2" spans="1:11" ht="16.5" thickBot="1" x14ac:dyDescent="0.3">
      <c r="A2" s="8" t="s">
        <v>2</v>
      </c>
      <c r="B2" s="8" t="s">
        <v>3</v>
      </c>
      <c r="C2" s="8" t="s">
        <v>450</v>
      </c>
      <c r="D2" s="8" t="s">
        <v>448</v>
      </c>
      <c r="E2" s="35" t="s">
        <v>451</v>
      </c>
      <c r="F2" s="8" t="s">
        <v>449</v>
      </c>
      <c r="G2" s="8" t="s">
        <v>399</v>
      </c>
      <c r="H2" s="8" t="s">
        <v>380</v>
      </c>
      <c r="I2" s="8" t="s">
        <v>344</v>
      </c>
      <c r="J2" s="8" t="s">
        <v>397</v>
      </c>
      <c r="K2" s="8" t="s">
        <v>452</v>
      </c>
    </row>
    <row r="3" spans="1:11" x14ac:dyDescent="0.25">
      <c r="A3" s="11">
        <v>1170158400</v>
      </c>
      <c r="B3" t="s">
        <v>233</v>
      </c>
      <c r="C3" s="61">
        <v>5000</v>
      </c>
      <c r="D3" s="38">
        <v>5000</v>
      </c>
      <c r="E3" s="58">
        <v>5338</v>
      </c>
      <c r="F3" s="16">
        <v>8097.64</v>
      </c>
      <c r="G3" s="16">
        <v>0</v>
      </c>
      <c r="H3" s="16">
        <v>2065.31</v>
      </c>
      <c r="I3" s="16">
        <v>3551.68</v>
      </c>
      <c r="J3" s="16">
        <v>19305</v>
      </c>
      <c r="K3" s="36">
        <f>AVERAGE(F3,G3,H3,I3,J3)</f>
        <v>6603.9260000000013</v>
      </c>
    </row>
    <row r="4" spans="1:11" x14ac:dyDescent="0.25">
      <c r="A4" s="11">
        <v>1172002450</v>
      </c>
      <c r="B4" t="s">
        <v>234</v>
      </c>
      <c r="C4" s="61">
        <v>1000</v>
      </c>
      <c r="D4" s="38">
        <v>0</v>
      </c>
      <c r="E4" s="58">
        <v>2750.67</v>
      </c>
      <c r="F4" s="16">
        <v>793.34</v>
      </c>
      <c r="G4" s="16">
        <v>767.62</v>
      </c>
      <c r="H4" s="16">
        <v>13.04</v>
      </c>
      <c r="I4" s="16">
        <v>1623.95</v>
      </c>
      <c r="J4" s="16">
        <v>11719</v>
      </c>
      <c r="K4" s="36">
        <f t="shared" ref="K4:K8" si="0">AVERAGE(F4,G4,H4,I4,J4)</f>
        <v>2983.3900000000003</v>
      </c>
    </row>
    <row r="5" spans="1:11" x14ac:dyDescent="0.25">
      <c r="A5" s="11">
        <v>1172008400</v>
      </c>
      <c r="B5" t="s">
        <v>238</v>
      </c>
      <c r="C5" s="61">
        <v>1500</v>
      </c>
      <c r="D5" s="38">
        <v>1500</v>
      </c>
      <c r="E5" s="58">
        <v>1160</v>
      </c>
      <c r="F5" s="16">
        <v>1100</v>
      </c>
      <c r="G5" s="16">
        <v>2600</v>
      </c>
      <c r="H5" s="16">
        <v>2344</v>
      </c>
      <c r="I5" s="16">
        <v>0</v>
      </c>
      <c r="J5" s="16">
        <v>7000</v>
      </c>
      <c r="K5" s="36">
        <f t="shared" si="0"/>
        <v>2608.8000000000002</v>
      </c>
    </row>
    <row r="6" spans="1:11" x14ac:dyDescent="0.25">
      <c r="A6" s="11">
        <v>1172008410</v>
      </c>
      <c r="B6" t="s">
        <v>239</v>
      </c>
      <c r="C6" s="61"/>
      <c r="D6" s="38">
        <v>10000</v>
      </c>
      <c r="E6" s="58">
        <v>232.64</v>
      </c>
      <c r="F6" s="51">
        <v>9100</v>
      </c>
      <c r="G6" s="16">
        <v>8650</v>
      </c>
      <c r="H6" s="16">
        <v>1120</v>
      </c>
      <c r="I6" s="16">
        <v>11655</v>
      </c>
      <c r="J6" s="16">
        <v>1000</v>
      </c>
      <c r="K6" s="36">
        <f t="shared" si="0"/>
        <v>6305</v>
      </c>
    </row>
    <row r="7" spans="1:11" x14ac:dyDescent="0.25">
      <c r="A7" s="11">
        <v>1172114140</v>
      </c>
      <c r="B7" t="s">
        <v>247</v>
      </c>
      <c r="C7" s="61">
        <v>3000</v>
      </c>
      <c r="D7" s="38">
        <v>2000</v>
      </c>
      <c r="E7" s="58">
        <v>6580</v>
      </c>
      <c r="F7" s="16">
        <v>800</v>
      </c>
      <c r="G7" s="16">
        <v>4588.1000000000004</v>
      </c>
      <c r="H7" s="16">
        <v>3715</v>
      </c>
      <c r="I7" s="16">
        <v>3696.43</v>
      </c>
      <c r="J7" s="16">
        <v>1943</v>
      </c>
      <c r="K7" s="36">
        <f t="shared" si="0"/>
        <v>2948.5060000000003</v>
      </c>
    </row>
    <row r="8" spans="1:11" ht="15.75" thickBot="1" x14ac:dyDescent="0.3">
      <c r="A8" s="46"/>
      <c r="B8" s="46" t="s">
        <v>33</v>
      </c>
      <c r="C8" s="59">
        <f>SUM(C3:C7)</f>
        <v>10500</v>
      </c>
      <c r="D8" s="7">
        <f t="shared" ref="D8:J8" si="1">SUM(D3:D7)</f>
        <v>18500</v>
      </c>
      <c r="E8" s="7">
        <f t="shared" si="1"/>
        <v>16061.31</v>
      </c>
      <c r="F8" s="7">
        <f t="shared" si="1"/>
        <v>19890.98</v>
      </c>
      <c r="G8" s="7">
        <f t="shared" si="1"/>
        <v>16605.72</v>
      </c>
      <c r="H8" s="7">
        <f t="shared" si="1"/>
        <v>9257.35</v>
      </c>
      <c r="I8" s="7">
        <f t="shared" si="1"/>
        <v>20527.060000000001</v>
      </c>
      <c r="J8" s="7">
        <f t="shared" si="1"/>
        <v>40967</v>
      </c>
      <c r="K8" s="37">
        <f t="shared" si="0"/>
        <v>21449.621999999999</v>
      </c>
    </row>
    <row r="11" spans="1:11" ht="16.5" thickBot="1" x14ac:dyDescent="0.3">
      <c r="A11" s="8" t="str">
        <f t="shared" ref="A11:K11" si="2">A2</f>
        <v>GL Code</v>
      </c>
      <c r="B11" s="8" t="str">
        <f t="shared" si="2"/>
        <v>Acct Name</v>
      </c>
      <c r="C11" s="8" t="str">
        <f t="shared" si="2"/>
        <v>2023 Projections</v>
      </c>
      <c r="D11" s="8" t="str">
        <f t="shared" si="2"/>
        <v>2022 Approved Budget</v>
      </c>
      <c r="E11" s="8" t="str">
        <f t="shared" si="2"/>
        <v>2022 YTD</v>
      </c>
      <c r="F11" s="8" t="str">
        <f t="shared" si="2"/>
        <v>2021 Actuals</v>
      </c>
      <c r="G11" s="8" t="str">
        <f t="shared" si="2"/>
        <v>2020 Actuals</v>
      </c>
      <c r="H11" s="8" t="str">
        <f t="shared" si="2"/>
        <v>2019 Actuals</v>
      </c>
      <c r="I11" s="8" t="str">
        <f t="shared" si="2"/>
        <v>2018 Actuals</v>
      </c>
      <c r="J11" s="8" t="str">
        <f t="shared" si="2"/>
        <v>2017 Actuals</v>
      </c>
      <c r="K11" s="8" t="str">
        <f t="shared" si="2"/>
        <v>5 Yr Avg (2017 - 2021 Actuals)</v>
      </c>
    </row>
    <row r="12" spans="1:11" ht="15.75" x14ac:dyDescent="0.25">
      <c r="A12" s="69">
        <v>1270401120</v>
      </c>
      <c r="B12" s="70" t="s">
        <v>507</v>
      </c>
      <c r="C12" s="71">
        <v>0</v>
      </c>
      <c r="D12" s="71">
        <v>0</v>
      </c>
      <c r="E12" s="71">
        <v>1520.6</v>
      </c>
      <c r="F12" s="71"/>
      <c r="G12" s="71"/>
      <c r="H12" s="71"/>
      <c r="I12" s="71"/>
      <c r="J12" s="71"/>
      <c r="K12" s="71"/>
    </row>
    <row r="13" spans="1:11" ht="15.75" x14ac:dyDescent="0.25">
      <c r="A13" s="69">
        <v>1270401300</v>
      </c>
      <c r="B13" s="70" t="s">
        <v>508</v>
      </c>
      <c r="C13" s="71">
        <v>0</v>
      </c>
      <c r="D13" s="71">
        <v>0</v>
      </c>
      <c r="E13" s="71">
        <v>165.5</v>
      </c>
      <c r="F13" s="71"/>
      <c r="G13" s="71"/>
      <c r="H13" s="71"/>
      <c r="I13" s="71"/>
      <c r="J13" s="71"/>
      <c r="K13" s="71"/>
    </row>
    <row r="14" spans="1:11" x14ac:dyDescent="0.25">
      <c r="A14" s="11">
        <v>1272011120</v>
      </c>
      <c r="B14" t="s">
        <v>260</v>
      </c>
      <c r="C14" s="61">
        <v>0</v>
      </c>
      <c r="D14" s="28">
        <v>97350</v>
      </c>
      <c r="E14" s="58"/>
      <c r="F14" s="16">
        <v>160849.32999999999</v>
      </c>
      <c r="G14" s="16">
        <v>280931.21000000002</v>
      </c>
      <c r="H14" s="16">
        <v>340804.16</v>
      </c>
      <c r="I14" s="16">
        <v>362361.41</v>
      </c>
      <c r="J14" s="16">
        <v>490146.23</v>
      </c>
      <c r="K14" s="36">
        <f>AVERAGE(F14,G14,H14,I14,J14)</f>
        <v>327018.46799999999</v>
      </c>
    </row>
    <row r="15" spans="1:11" x14ac:dyDescent="0.25">
      <c r="A15" s="11">
        <v>1272011130</v>
      </c>
      <c r="B15" t="s">
        <v>261</v>
      </c>
      <c r="C15" s="61">
        <v>0</v>
      </c>
      <c r="D15" s="28">
        <v>5350</v>
      </c>
      <c r="E15" s="58"/>
      <c r="F15" s="16">
        <v>0</v>
      </c>
      <c r="G15" s="16">
        <v>6938.99</v>
      </c>
      <c r="H15" s="16">
        <v>13065.08</v>
      </c>
      <c r="I15" s="16">
        <v>20697.599999999999</v>
      </c>
      <c r="J15" s="16">
        <v>20862.98</v>
      </c>
      <c r="K15" s="36">
        <f t="shared" ref="K15:K68" si="3">AVERAGE(F15,G15,H15,I15,J15)</f>
        <v>12312.929999999998</v>
      </c>
    </row>
    <row r="16" spans="1:11" x14ac:dyDescent="0.25">
      <c r="A16" s="11">
        <v>1272011300</v>
      </c>
      <c r="B16" t="s">
        <v>262</v>
      </c>
      <c r="C16" s="61">
        <v>0</v>
      </c>
      <c r="D16" s="28">
        <v>60500</v>
      </c>
      <c r="E16" s="58"/>
      <c r="F16" s="16">
        <v>51123.94</v>
      </c>
      <c r="G16" s="16">
        <v>96135.49</v>
      </c>
      <c r="H16" s="16">
        <v>114903.95</v>
      </c>
      <c r="I16" s="16">
        <v>130770.02</v>
      </c>
      <c r="J16" s="16">
        <v>130731.77</v>
      </c>
      <c r="K16" s="36">
        <f t="shared" si="3"/>
        <v>104733.03400000001</v>
      </c>
    </row>
    <row r="17" spans="1:11" x14ac:dyDescent="0.25">
      <c r="A17" s="11">
        <v>1272012100</v>
      </c>
      <c r="B17" t="s">
        <v>393</v>
      </c>
      <c r="C17" s="61">
        <v>0</v>
      </c>
      <c r="D17" s="28">
        <v>0</v>
      </c>
      <c r="E17" s="58">
        <v>0</v>
      </c>
      <c r="F17" s="16">
        <v>0</v>
      </c>
      <c r="G17" s="16">
        <v>16797.45</v>
      </c>
      <c r="H17" s="16">
        <v>0</v>
      </c>
      <c r="I17" s="16">
        <v>0</v>
      </c>
      <c r="J17" s="16">
        <v>0</v>
      </c>
      <c r="K17" s="36">
        <f t="shared" si="3"/>
        <v>3359.4900000000002</v>
      </c>
    </row>
    <row r="18" spans="1:11" x14ac:dyDescent="0.25">
      <c r="A18" s="11">
        <v>1272012450</v>
      </c>
      <c r="B18" t="s">
        <v>269</v>
      </c>
      <c r="C18" s="61">
        <v>10000</v>
      </c>
      <c r="D18" s="28">
        <v>10000</v>
      </c>
      <c r="E18" s="58">
        <v>10586.25</v>
      </c>
      <c r="F18" s="16">
        <v>22159.55</v>
      </c>
      <c r="G18" s="16">
        <v>7821.72</v>
      </c>
      <c r="H18" s="16">
        <v>14513.51</v>
      </c>
      <c r="I18" s="16">
        <v>13534.95</v>
      </c>
      <c r="J18" s="16">
        <v>25607.439999999999</v>
      </c>
      <c r="K18" s="36">
        <f t="shared" si="3"/>
        <v>16727.434000000001</v>
      </c>
    </row>
    <row r="19" spans="1:11" x14ac:dyDescent="0.25">
      <c r="A19" s="11">
        <v>1272012460</v>
      </c>
      <c r="B19" t="s">
        <v>270</v>
      </c>
      <c r="C19" s="61">
        <v>6000</v>
      </c>
      <c r="D19" s="28">
        <v>6000</v>
      </c>
      <c r="E19" s="58">
        <v>166.83</v>
      </c>
      <c r="F19" s="16">
        <v>1971.97</v>
      </c>
      <c r="G19" s="16">
        <v>1543.95</v>
      </c>
      <c r="H19" s="16">
        <v>5906</v>
      </c>
      <c r="I19" s="16">
        <v>3147.88</v>
      </c>
      <c r="J19" s="16">
        <v>23094.02</v>
      </c>
      <c r="K19" s="36">
        <f t="shared" si="3"/>
        <v>7132.7640000000001</v>
      </c>
    </row>
    <row r="20" spans="1:11" x14ac:dyDescent="0.25">
      <c r="A20" s="11">
        <v>1272012480</v>
      </c>
      <c r="B20" t="s">
        <v>271</v>
      </c>
      <c r="C20" s="61">
        <v>2500</v>
      </c>
      <c r="D20" s="28">
        <v>3000</v>
      </c>
      <c r="E20" s="58">
        <v>2315.23</v>
      </c>
      <c r="F20" s="16">
        <v>1413.24</v>
      </c>
      <c r="G20" s="16">
        <v>866.47</v>
      </c>
      <c r="H20" s="16">
        <v>1690.41</v>
      </c>
      <c r="I20" s="16">
        <v>1792.31</v>
      </c>
      <c r="J20" s="16">
        <v>9494.02</v>
      </c>
      <c r="K20" s="36">
        <f t="shared" si="3"/>
        <v>3051.29</v>
      </c>
    </row>
    <row r="21" spans="1:11" x14ac:dyDescent="0.25">
      <c r="A21" s="11">
        <v>1272012481</v>
      </c>
      <c r="B21" t="s">
        <v>272</v>
      </c>
      <c r="C21" s="61">
        <v>0</v>
      </c>
      <c r="D21" s="28">
        <v>11000</v>
      </c>
      <c r="E21" s="58">
        <v>10358</v>
      </c>
      <c r="F21" s="16">
        <v>10795.04</v>
      </c>
      <c r="G21" s="16">
        <v>7561.9</v>
      </c>
      <c r="H21" s="16">
        <v>9600</v>
      </c>
      <c r="I21" s="16">
        <v>7666.67</v>
      </c>
      <c r="J21" s="16">
        <v>8204.2199999999993</v>
      </c>
      <c r="K21" s="36">
        <f t="shared" si="3"/>
        <v>8765.5660000000007</v>
      </c>
    </row>
    <row r="22" spans="1:11" x14ac:dyDescent="0.25">
      <c r="A22" s="11">
        <v>1272021120</v>
      </c>
      <c r="B22" t="s">
        <v>414</v>
      </c>
      <c r="C22" s="61">
        <v>0</v>
      </c>
      <c r="D22" s="28">
        <v>20755</v>
      </c>
      <c r="E22" s="58">
        <v>15446.69</v>
      </c>
      <c r="F22" s="16">
        <v>20031.47</v>
      </c>
      <c r="G22" s="16">
        <v>0</v>
      </c>
      <c r="H22" s="16">
        <v>0</v>
      </c>
      <c r="I22" s="16">
        <v>0</v>
      </c>
      <c r="J22" s="16">
        <v>0</v>
      </c>
      <c r="K22" s="36">
        <f t="shared" si="3"/>
        <v>4006.2940000000003</v>
      </c>
    </row>
    <row r="23" spans="1:11" x14ac:dyDescent="0.25">
      <c r="A23" s="11">
        <v>1272021300</v>
      </c>
      <c r="B23" t="s">
        <v>415</v>
      </c>
      <c r="C23" s="61">
        <v>0</v>
      </c>
      <c r="D23" s="28">
        <v>3150</v>
      </c>
      <c r="E23" s="58">
        <v>903.06</v>
      </c>
      <c r="F23" s="16">
        <v>1807.89</v>
      </c>
      <c r="G23" s="16">
        <v>0</v>
      </c>
      <c r="H23" s="16">
        <v>0</v>
      </c>
      <c r="I23" s="16">
        <v>0</v>
      </c>
      <c r="J23" s="16">
        <v>0</v>
      </c>
      <c r="K23" s="36">
        <f t="shared" si="3"/>
        <v>361.57800000000003</v>
      </c>
    </row>
    <row r="24" spans="1:11" x14ac:dyDescent="0.25">
      <c r="A24" s="11">
        <v>1170401120</v>
      </c>
      <c r="B24" t="s">
        <v>480</v>
      </c>
      <c r="C24" s="61">
        <v>21000</v>
      </c>
      <c r="D24" s="28">
        <v>0</v>
      </c>
      <c r="E24" s="58">
        <v>1520.6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36">
        <f t="shared" si="3"/>
        <v>0</v>
      </c>
    </row>
    <row r="25" spans="1:11" x14ac:dyDescent="0.25">
      <c r="A25" s="11">
        <v>1270401300</v>
      </c>
      <c r="B25" t="s">
        <v>481</v>
      </c>
      <c r="C25" s="61">
        <v>3150</v>
      </c>
      <c r="D25" s="28">
        <v>0</v>
      </c>
      <c r="E25" s="58">
        <v>165.5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36">
        <f t="shared" si="3"/>
        <v>0</v>
      </c>
    </row>
    <row r="26" spans="1:11" x14ac:dyDescent="0.25">
      <c r="A26" s="11">
        <v>1272051120</v>
      </c>
      <c r="B26" t="s">
        <v>282</v>
      </c>
      <c r="C26" s="61">
        <v>50000</v>
      </c>
      <c r="D26" s="28">
        <v>60009</v>
      </c>
      <c r="E26" s="58">
        <v>0</v>
      </c>
      <c r="F26" s="16">
        <v>31687.39</v>
      </c>
      <c r="G26" s="16">
        <v>0</v>
      </c>
      <c r="H26" s="16">
        <v>30483.79</v>
      </c>
      <c r="I26" s="16">
        <v>43454.81</v>
      </c>
      <c r="J26" s="16">
        <v>29784.49</v>
      </c>
      <c r="K26" s="36">
        <f t="shared" si="3"/>
        <v>27082.095999999998</v>
      </c>
    </row>
    <row r="27" spans="1:11" x14ac:dyDescent="0.25">
      <c r="A27" s="11">
        <v>1272051130</v>
      </c>
      <c r="B27" t="s">
        <v>283</v>
      </c>
      <c r="C27" s="61">
        <v>1000</v>
      </c>
      <c r="D27" s="28">
        <v>800</v>
      </c>
      <c r="E27" s="58">
        <v>0</v>
      </c>
      <c r="F27" s="16">
        <v>728.45</v>
      </c>
      <c r="G27" s="16">
        <v>0</v>
      </c>
      <c r="H27" s="16">
        <v>5992.62</v>
      </c>
      <c r="I27" s="16">
        <v>3078.49</v>
      </c>
      <c r="J27" s="16">
        <v>1029.2</v>
      </c>
      <c r="K27" s="36">
        <f t="shared" si="3"/>
        <v>2165.752</v>
      </c>
    </row>
    <row r="28" spans="1:11" x14ac:dyDescent="0.25">
      <c r="A28" s="11">
        <v>1272051300</v>
      </c>
      <c r="B28" t="s">
        <v>284</v>
      </c>
      <c r="C28" s="61">
        <v>10000</v>
      </c>
      <c r="D28" s="28">
        <v>9200</v>
      </c>
      <c r="E28" s="58">
        <v>0</v>
      </c>
      <c r="F28" s="16">
        <v>2760.54</v>
      </c>
      <c r="G28" s="16">
        <v>0</v>
      </c>
      <c r="H28" s="16">
        <v>2584.02</v>
      </c>
      <c r="I28" s="16">
        <v>3467.59</v>
      </c>
      <c r="J28" s="16">
        <v>2558.5500000000002</v>
      </c>
      <c r="K28" s="36">
        <f t="shared" si="3"/>
        <v>2274.1400000000003</v>
      </c>
    </row>
    <row r="29" spans="1:11" x14ac:dyDescent="0.25">
      <c r="A29" s="11">
        <v>1272051481</v>
      </c>
      <c r="B29" t="s">
        <v>285</v>
      </c>
      <c r="C29" s="61">
        <v>7000</v>
      </c>
      <c r="D29" s="28">
        <v>5000</v>
      </c>
      <c r="E29" s="58">
        <v>11663.95</v>
      </c>
      <c r="F29" s="51">
        <v>5354.22</v>
      </c>
      <c r="G29" s="16">
        <v>0</v>
      </c>
      <c r="H29" s="16">
        <v>3811.22</v>
      </c>
      <c r="I29" s="16">
        <v>4924.51</v>
      </c>
      <c r="J29" s="16">
        <v>3662.15</v>
      </c>
      <c r="K29" s="36">
        <f t="shared" si="3"/>
        <v>3550.4200000000005</v>
      </c>
    </row>
    <row r="30" spans="1:11" x14ac:dyDescent="0.25">
      <c r="A30" s="11">
        <v>1272052150</v>
      </c>
      <c r="B30" t="s">
        <v>286</v>
      </c>
      <c r="C30" s="61">
        <v>1000</v>
      </c>
      <c r="D30" s="28">
        <v>1000</v>
      </c>
      <c r="E30" s="58">
        <v>0</v>
      </c>
      <c r="F30" s="16">
        <v>868.5</v>
      </c>
      <c r="G30" s="16">
        <v>0</v>
      </c>
      <c r="H30" s="16">
        <v>570</v>
      </c>
      <c r="I30" s="16">
        <v>1165.81</v>
      </c>
      <c r="J30" s="16">
        <v>1676.68</v>
      </c>
      <c r="K30" s="36">
        <f t="shared" si="3"/>
        <v>856.19799999999998</v>
      </c>
    </row>
    <row r="31" spans="1:11" x14ac:dyDescent="0.25">
      <c r="A31" s="11">
        <v>1272052170</v>
      </c>
      <c r="B31" t="s">
        <v>287</v>
      </c>
      <c r="C31" s="61">
        <v>500</v>
      </c>
      <c r="D31" s="28">
        <v>500</v>
      </c>
      <c r="E31" s="58">
        <v>0</v>
      </c>
      <c r="F31" s="16">
        <v>0</v>
      </c>
      <c r="G31" s="16">
        <v>0</v>
      </c>
      <c r="H31" s="16">
        <v>65.42</v>
      </c>
      <c r="I31" s="16">
        <v>593.16999999999996</v>
      </c>
      <c r="J31" s="16">
        <v>2058.09</v>
      </c>
      <c r="K31" s="36">
        <f t="shared" si="3"/>
        <v>543.33600000000001</v>
      </c>
    </row>
    <row r="32" spans="1:11" x14ac:dyDescent="0.25">
      <c r="A32" s="11">
        <v>1272055300</v>
      </c>
      <c r="B32" t="s">
        <v>288</v>
      </c>
      <c r="C32" s="61">
        <v>10000</v>
      </c>
      <c r="D32" s="28">
        <v>10000</v>
      </c>
      <c r="E32" s="58">
        <v>705</v>
      </c>
      <c r="F32" s="16">
        <v>20969.86</v>
      </c>
      <c r="G32" s="16">
        <v>1387.65</v>
      </c>
      <c r="H32" s="16">
        <v>5682.74</v>
      </c>
      <c r="I32" s="16">
        <v>5860.18</v>
      </c>
      <c r="J32" s="16">
        <v>14992.08</v>
      </c>
      <c r="K32" s="36">
        <f t="shared" si="3"/>
        <v>9778.5020000000004</v>
      </c>
    </row>
    <row r="33" spans="1:11" x14ac:dyDescent="0.25">
      <c r="A33" s="11">
        <v>1272055560</v>
      </c>
      <c r="B33" t="s">
        <v>289</v>
      </c>
      <c r="C33" s="61">
        <v>1000</v>
      </c>
      <c r="D33" s="28">
        <v>1000</v>
      </c>
      <c r="E33" s="58">
        <v>0</v>
      </c>
      <c r="F33" s="16">
        <v>1257.47</v>
      </c>
      <c r="G33" s="16">
        <v>0</v>
      </c>
      <c r="H33" s="16">
        <v>0</v>
      </c>
      <c r="I33" s="16">
        <v>0</v>
      </c>
      <c r="J33" s="16">
        <v>3787.85</v>
      </c>
      <c r="K33" s="36">
        <f t="shared" si="3"/>
        <v>1009.064</v>
      </c>
    </row>
    <row r="34" spans="1:11" x14ac:dyDescent="0.25">
      <c r="A34" s="11">
        <v>1272065300</v>
      </c>
      <c r="B34" t="s">
        <v>290</v>
      </c>
      <c r="C34" s="61">
        <v>1000</v>
      </c>
      <c r="D34" s="28">
        <v>1000</v>
      </c>
      <c r="E34" s="58">
        <v>78.42</v>
      </c>
      <c r="F34" s="16">
        <v>430.79</v>
      </c>
      <c r="G34" s="16">
        <v>0</v>
      </c>
      <c r="H34" s="16">
        <v>818.57</v>
      </c>
      <c r="I34" s="16">
        <v>2510.5</v>
      </c>
      <c r="J34" s="16">
        <v>780.05</v>
      </c>
      <c r="K34" s="36">
        <f t="shared" si="3"/>
        <v>907.98199999999997</v>
      </c>
    </row>
    <row r="35" spans="1:11" x14ac:dyDescent="0.25">
      <c r="A35" s="11">
        <v>1272065590</v>
      </c>
      <c r="B35" t="s">
        <v>330</v>
      </c>
      <c r="C35" s="61">
        <v>2000</v>
      </c>
      <c r="D35" s="28">
        <v>1000</v>
      </c>
      <c r="E35" s="58">
        <v>1538.38</v>
      </c>
      <c r="F35" s="16">
        <v>760.12</v>
      </c>
      <c r="G35" s="16">
        <v>630.01</v>
      </c>
      <c r="H35" s="16">
        <v>730.21</v>
      </c>
      <c r="I35" s="16">
        <v>1068.3800000000001</v>
      </c>
      <c r="J35" s="16">
        <v>665.33</v>
      </c>
      <c r="K35" s="36">
        <f t="shared" si="3"/>
        <v>770.81000000000006</v>
      </c>
    </row>
    <row r="36" spans="1:11" x14ac:dyDescent="0.25">
      <c r="A36" s="11">
        <v>1272085300</v>
      </c>
      <c r="B36" t="s">
        <v>483</v>
      </c>
      <c r="C36" s="61">
        <v>0</v>
      </c>
      <c r="D36" s="28">
        <v>0</v>
      </c>
      <c r="E36" s="58">
        <v>1726.4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36">
        <f t="shared" si="3"/>
        <v>0</v>
      </c>
    </row>
    <row r="37" spans="1:11" x14ac:dyDescent="0.25">
      <c r="A37" s="11">
        <v>1272091120</v>
      </c>
      <c r="B37" t="s">
        <v>475</v>
      </c>
      <c r="C37" s="61">
        <v>103000</v>
      </c>
      <c r="D37" s="28">
        <v>157000</v>
      </c>
      <c r="E37" s="58">
        <v>85838.54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36">
        <f t="shared" si="3"/>
        <v>0</v>
      </c>
    </row>
    <row r="38" spans="1:11" x14ac:dyDescent="0.25">
      <c r="A38" s="11">
        <v>1272091130</v>
      </c>
      <c r="B38" t="s">
        <v>476</v>
      </c>
      <c r="C38" s="61">
        <v>1000</v>
      </c>
      <c r="D38" s="28">
        <v>0</v>
      </c>
      <c r="E38" s="58">
        <v>991.67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36">
        <f t="shared" si="3"/>
        <v>0</v>
      </c>
    </row>
    <row r="39" spans="1:11" x14ac:dyDescent="0.25">
      <c r="A39" s="11">
        <v>1272091300</v>
      </c>
      <c r="B39" t="s">
        <v>477</v>
      </c>
      <c r="C39" s="61">
        <v>30900</v>
      </c>
      <c r="D39" s="28">
        <v>0</v>
      </c>
      <c r="E39" s="58">
        <v>8237.61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36">
        <v>0</v>
      </c>
    </row>
    <row r="40" spans="1:11" x14ac:dyDescent="0.25">
      <c r="A40" s="11">
        <v>1272092150</v>
      </c>
      <c r="B40" t="s">
        <v>385</v>
      </c>
      <c r="C40" s="61">
        <v>1000</v>
      </c>
      <c r="D40" s="28">
        <v>500</v>
      </c>
      <c r="E40" s="58">
        <v>524.17999999999995</v>
      </c>
      <c r="F40" s="16">
        <v>519.19000000000005</v>
      </c>
      <c r="G40" s="16">
        <v>128.27000000000001</v>
      </c>
      <c r="H40" s="16"/>
      <c r="I40" s="16"/>
      <c r="J40" s="16">
        <v>0</v>
      </c>
      <c r="K40" s="36">
        <f t="shared" si="3"/>
        <v>215.82000000000002</v>
      </c>
    </row>
    <row r="41" spans="1:11" x14ac:dyDescent="0.25">
      <c r="A41" s="11">
        <v>1272092440</v>
      </c>
      <c r="B41" t="s">
        <v>295</v>
      </c>
      <c r="C41" s="61">
        <v>1700</v>
      </c>
      <c r="D41" s="28">
        <v>1700</v>
      </c>
      <c r="E41" s="58">
        <v>900</v>
      </c>
      <c r="F41" s="16">
        <v>1483.35</v>
      </c>
      <c r="G41" s="16">
        <v>1671.44</v>
      </c>
      <c r="H41" s="16">
        <v>1635.72</v>
      </c>
      <c r="I41" s="16">
        <v>1650</v>
      </c>
      <c r="J41" s="16">
        <v>1500</v>
      </c>
      <c r="K41" s="36">
        <f t="shared" si="3"/>
        <v>1588.1020000000001</v>
      </c>
    </row>
    <row r="42" spans="1:11" x14ac:dyDescent="0.25">
      <c r="A42" s="11">
        <v>1272095242</v>
      </c>
      <c r="B42" t="s">
        <v>425</v>
      </c>
      <c r="C42" s="61">
        <v>1000</v>
      </c>
      <c r="D42" s="28">
        <v>1000</v>
      </c>
      <c r="E42" s="58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36">
        <f t="shared" si="3"/>
        <v>0</v>
      </c>
    </row>
    <row r="43" spans="1:11" x14ac:dyDescent="0.25">
      <c r="A43" s="11">
        <v>1272095257</v>
      </c>
      <c r="B43" t="s">
        <v>296</v>
      </c>
      <c r="C43" s="61">
        <v>1500</v>
      </c>
      <c r="D43" s="28">
        <v>3000</v>
      </c>
      <c r="E43" s="58">
        <v>1096.6300000000001</v>
      </c>
      <c r="F43" s="16">
        <v>403.82</v>
      </c>
      <c r="G43" s="16">
        <v>470.32</v>
      </c>
      <c r="H43" s="16">
        <v>595.05999999999995</v>
      </c>
      <c r="I43" s="16">
        <v>405.87</v>
      </c>
      <c r="J43" s="16">
        <v>325.95999999999998</v>
      </c>
      <c r="K43" s="36">
        <f t="shared" si="3"/>
        <v>440.20599999999996</v>
      </c>
    </row>
    <row r="44" spans="1:11" x14ac:dyDescent="0.25">
      <c r="A44" s="11">
        <v>1272095259</v>
      </c>
      <c r="B44" t="s">
        <v>334</v>
      </c>
      <c r="C44" s="61">
        <v>500</v>
      </c>
      <c r="D44" s="28">
        <v>500</v>
      </c>
      <c r="E44" s="58">
        <v>0</v>
      </c>
      <c r="F44" s="16">
        <v>127.17</v>
      </c>
      <c r="G44" s="16">
        <v>0</v>
      </c>
      <c r="H44" s="16">
        <v>0</v>
      </c>
      <c r="I44" s="16">
        <v>0</v>
      </c>
      <c r="J44" s="16">
        <v>0</v>
      </c>
      <c r="K44" s="36">
        <f t="shared" si="3"/>
        <v>25.434000000000001</v>
      </c>
    </row>
    <row r="45" spans="1:11" x14ac:dyDescent="0.25">
      <c r="A45" s="11">
        <v>1272095269</v>
      </c>
      <c r="B45" t="s">
        <v>177</v>
      </c>
      <c r="C45" s="61">
        <v>2500</v>
      </c>
      <c r="D45" s="28">
        <v>5087</v>
      </c>
      <c r="E45" s="28">
        <v>3426.16</v>
      </c>
      <c r="F45" s="16">
        <v>5385.43</v>
      </c>
      <c r="G45" s="16">
        <v>5830.96</v>
      </c>
      <c r="H45" s="16">
        <v>3587.33</v>
      </c>
      <c r="I45" s="16">
        <v>3072.65</v>
      </c>
      <c r="J45" s="16">
        <v>3807.72</v>
      </c>
      <c r="K45" s="36">
        <f t="shared" si="3"/>
        <v>4336.8180000000002</v>
      </c>
    </row>
    <row r="46" spans="1:11" x14ac:dyDescent="0.25">
      <c r="A46" s="11">
        <v>1272095286</v>
      </c>
      <c r="B46" t="s">
        <v>301</v>
      </c>
      <c r="C46" s="61">
        <v>1000</v>
      </c>
      <c r="D46" s="28">
        <v>1500</v>
      </c>
      <c r="E46" s="58">
        <v>116.8</v>
      </c>
      <c r="F46" s="16">
        <v>242.35</v>
      </c>
      <c r="G46" s="16">
        <v>1567.04</v>
      </c>
      <c r="H46" s="16">
        <v>0</v>
      </c>
      <c r="I46" s="16">
        <v>0</v>
      </c>
      <c r="J46" s="16">
        <v>308.86</v>
      </c>
      <c r="K46" s="36">
        <f t="shared" si="3"/>
        <v>423.65</v>
      </c>
    </row>
    <row r="47" spans="1:11" x14ac:dyDescent="0.25">
      <c r="A47" s="11">
        <v>1272095287</v>
      </c>
      <c r="B47" t="s">
        <v>302</v>
      </c>
      <c r="C47" s="61">
        <v>500</v>
      </c>
      <c r="D47" s="28">
        <v>500</v>
      </c>
      <c r="E47" s="58">
        <v>27.18</v>
      </c>
      <c r="F47" s="16">
        <v>30</v>
      </c>
      <c r="G47" s="16">
        <v>246.68</v>
      </c>
      <c r="H47" s="16">
        <v>385.98</v>
      </c>
      <c r="I47" s="16">
        <v>71.98</v>
      </c>
      <c r="J47" s="16">
        <v>1121.47</v>
      </c>
      <c r="K47" s="36">
        <f t="shared" si="3"/>
        <v>371.22200000000004</v>
      </c>
    </row>
    <row r="48" spans="1:11" x14ac:dyDescent="0.25">
      <c r="A48" s="11">
        <v>1272095292</v>
      </c>
      <c r="B48" t="s">
        <v>303</v>
      </c>
      <c r="C48" s="61">
        <v>3000</v>
      </c>
      <c r="D48" s="28">
        <v>3000</v>
      </c>
      <c r="E48" s="58">
        <v>2641.05</v>
      </c>
      <c r="F48" s="16">
        <v>3399.74</v>
      </c>
      <c r="G48" s="16">
        <v>1854.57</v>
      </c>
      <c r="H48" s="16">
        <v>1807.19</v>
      </c>
      <c r="I48" s="16">
        <v>1052.45</v>
      </c>
      <c r="J48" s="16">
        <v>2587.15</v>
      </c>
      <c r="K48" s="36">
        <f t="shared" si="3"/>
        <v>2140.2200000000003</v>
      </c>
    </row>
    <row r="49" spans="1:11" x14ac:dyDescent="0.25">
      <c r="A49" s="11">
        <v>1272095296</v>
      </c>
      <c r="B49" t="s">
        <v>487</v>
      </c>
      <c r="C49" s="61">
        <v>2000</v>
      </c>
      <c r="D49" s="28">
        <v>0</v>
      </c>
      <c r="E49" s="58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36">
        <f t="shared" si="3"/>
        <v>0</v>
      </c>
    </row>
    <row r="50" spans="1:11" x14ac:dyDescent="0.25">
      <c r="A50" s="11">
        <v>1272095298</v>
      </c>
      <c r="B50" t="s">
        <v>505</v>
      </c>
      <c r="C50" s="61">
        <v>3500</v>
      </c>
      <c r="D50" s="28">
        <v>0</v>
      </c>
      <c r="E50" s="58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36">
        <f t="shared" si="3"/>
        <v>0</v>
      </c>
    </row>
    <row r="51" spans="1:11" x14ac:dyDescent="0.25">
      <c r="A51" s="11">
        <v>1272095300</v>
      </c>
      <c r="B51" t="s">
        <v>304</v>
      </c>
      <c r="C51" s="61">
        <v>10000</v>
      </c>
      <c r="D51" s="28">
        <v>10000</v>
      </c>
      <c r="E51" s="58">
        <v>8397.69</v>
      </c>
      <c r="F51" s="16">
        <v>11704.32</v>
      </c>
      <c r="G51" s="16">
        <v>6005.24</v>
      </c>
      <c r="H51" s="16">
        <v>5865.52</v>
      </c>
      <c r="I51" s="16">
        <v>5400.97</v>
      </c>
      <c r="J51" s="16">
        <v>5281.56</v>
      </c>
      <c r="K51" s="36">
        <f t="shared" si="3"/>
        <v>6851.5219999999999</v>
      </c>
    </row>
    <row r="52" spans="1:11" x14ac:dyDescent="0.25">
      <c r="A52" s="11">
        <v>1272095403</v>
      </c>
      <c r="B52" t="s">
        <v>305</v>
      </c>
      <c r="C52" s="61">
        <v>10000</v>
      </c>
      <c r="D52" s="28">
        <v>9250</v>
      </c>
      <c r="E52" s="58">
        <v>10865.95</v>
      </c>
      <c r="F52" s="16">
        <v>6398.46</v>
      </c>
      <c r="G52" s="16">
        <v>6590</v>
      </c>
      <c r="H52" s="16">
        <v>5980.97</v>
      </c>
      <c r="I52" s="16">
        <v>4913.53</v>
      </c>
      <c r="J52" s="16">
        <v>6857.29</v>
      </c>
      <c r="K52" s="36">
        <f t="shared" si="3"/>
        <v>6148.05</v>
      </c>
    </row>
    <row r="53" spans="1:11" x14ac:dyDescent="0.25">
      <c r="A53" s="11">
        <v>1272095590</v>
      </c>
      <c r="B53" t="s">
        <v>306</v>
      </c>
      <c r="C53" s="61">
        <v>500</v>
      </c>
      <c r="D53" s="28">
        <v>500</v>
      </c>
      <c r="E53" s="58">
        <v>236.49</v>
      </c>
      <c r="F53" s="16">
        <v>259.32</v>
      </c>
      <c r="G53" s="16">
        <v>-1224.8599999999999</v>
      </c>
      <c r="H53" s="16">
        <v>361.13</v>
      </c>
      <c r="I53" s="16">
        <v>289.91000000000003</v>
      </c>
      <c r="J53" s="16">
        <v>391.68</v>
      </c>
      <c r="K53" s="36">
        <f t="shared" si="3"/>
        <v>15.436000000000012</v>
      </c>
    </row>
    <row r="54" spans="1:11" x14ac:dyDescent="0.25">
      <c r="A54" s="11">
        <v>1272112170</v>
      </c>
      <c r="B54" t="s">
        <v>307</v>
      </c>
      <c r="C54" s="61">
        <v>500</v>
      </c>
      <c r="D54" s="28">
        <v>500</v>
      </c>
      <c r="E54" s="58">
        <v>234</v>
      </c>
      <c r="F54" s="16">
        <v>310.76</v>
      </c>
      <c r="G54" s="16">
        <v>305.47000000000003</v>
      </c>
      <c r="H54" s="16">
        <v>1031.57</v>
      </c>
      <c r="I54" s="16">
        <v>975.45</v>
      </c>
      <c r="J54" s="16">
        <v>965.27</v>
      </c>
      <c r="K54" s="36">
        <f t="shared" si="3"/>
        <v>717.70399999999995</v>
      </c>
    </row>
    <row r="55" spans="1:11" x14ac:dyDescent="0.25">
      <c r="A55" s="11">
        <v>1272115300</v>
      </c>
      <c r="B55" t="s">
        <v>308</v>
      </c>
      <c r="C55" s="61">
        <v>2500</v>
      </c>
      <c r="D55" s="28">
        <v>2500</v>
      </c>
      <c r="E55" s="58">
        <v>2061.88</v>
      </c>
      <c r="F55" s="16">
        <v>855.01</v>
      </c>
      <c r="G55" s="16">
        <v>3626.5</v>
      </c>
      <c r="H55" s="16">
        <v>4176.0200000000004</v>
      </c>
      <c r="I55" s="16">
        <v>4776.7</v>
      </c>
      <c r="J55" s="16">
        <v>8848.2000000000007</v>
      </c>
      <c r="K55" s="36">
        <f t="shared" si="3"/>
        <v>4456.4859999999999</v>
      </c>
    </row>
    <row r="56" spans="1:11" x14ac:dyDescent="0.25">
      <c r="A56" s="11">
        <v>1272115560</v>
      </c>
      <c r="B56" t="s">
        <v>309</v>
      </c>
      <c r="C56" s="61">
        <v>3500</v>
      </c>
      <c r="D56" s="28">
        <v>2500</v>
      </c>
      <c r="E56" s="58">
        <v>4018.36</v>
      </c>
      <c r="F56" s="16">
        <v>2453.39</v>
      </c>
      <c r="G56" s="16">
        <v>3528.36</v>
      </c>
      <c r="H56" s="16">
        <v>2077.48</v>
      </c>
      <c r="I56" s="16">
        <v>3171.57</v>
      </c>
      <c r="J56" s="16">
        <v>2648.2</v>
      </c>
      <c r="K56" s="36">
        <f t="shared" si="3"/>
        <v>2775.8</v>
      </c>
    </row>
    <row r="57" spans="1:11" x14ac:dyDescent="0.25">
      <c r="A57" s="11">
        <v>1272115590</v>
      </c>
      <c r="B57" t="s">
        <v>310</v>
      </c>
      <c r="C57" s="61">
        <v>2200</v>
      </c>
      <c r="D57" s="28">
        <v>1500</v>
      </c>
      <c r="E57" s="58">
        <v>1725.89</v>
      </c>
      <c r="F57" s="16">
        <v>1735.08</v>
      </c>
      <c r="G57" s="16">
        <v>2168.81</v>
      </c>
      <c r="H57" s="16">
        <v>1953.24</v>
      </c>
      <c r="I57" s="16">
        <v>1481.81</v>
      </c>
      <c r="J57" s="16">
        <v>1699.03</v>
      </c>
      <c r="K57" s="36">
        <f t="shared" si="3"/>
        <v>1807.5940000000003</v>
      </c>
    </row>
    <row r="58" spans="1:11" x14ac:dyDescent="0.25">
      <c r="A58" s="11">
        <v>1272125300</v>
      </c>
      <c r="B58" t="s">
        <v>311</v>
      </c>
      <c r="C58" s="61">
        <v>5000</v>
      </c>
      <c r="D58" s="28">
        <v>1000</v>
      </c>
      <c r="E58" s="58">
        <v>96.47</v>
      </c>
      <c r="F58" s="16">
        <v>94.52</v>
      </c>
      <c r="G58" s="16">
        <v>952.38</v>
      </c>
      <c r="H58" s="16">
        <v>149.86000000000001</v>
      </c>
      <c r="I58" s="16">
        <v>892.97</v>
      </c>
      <c r="J58" s="16">
        <v>1467.78</v>
      </c>
      <c r="K58" s="36">
        <f t="shared" si="3"/>
        <v>711.50200000000007</v>
      </c>
    </row>
    <row r="59" spans="1:11" x14ac:dyDescent="0.25">
      <c r="A59" s="11">
        <v>1272125590</v>
      </c>
      <c r="B59" t="s">
        <v>312</v>
      </c>
      <c r="C59" s="61">
        <v>500</v>
      </c>
      <c r="D59" s="28">
        <v>500</v>
      </c>
      <c r="E59" s="58">
        <v>0</v>
      </c>
      <c r="F59" s="16">
        <v>0</v>
      </c>
      <c r="G59" s="16">
        <v>0</v>
      </c>
      <c r="H59" s="16">
        <v>533.75</v>
      </c>
      <c r="I59" s="16">
        <v>436.11</v>
      </c>
      <c r="J59" s="16">
        <v>265.64</v>
      </c>
      <c r="K59" s="36">
        <f t="shared" si="3"/>
        <v>247.1</v>
      </c>
    </row>
    <row r="60" spans="1:11" x14ac:dyDescent="0.25">
      <c r="A60" s="11">
        <v>1272135403</v>
      </c>
      <c r="B60" t="s">
        <v>313</v>
      </c>
      <c r="C60" s="61">
        <v>6600</v>
      </c>
      <c r="D60" s="28">
        <v>6000</v>
      </c>
      <c r="E60" s="58">
        <v>6406.61</v>
      </c>
      <c r="F60" s="16">
        <v>5964.81</v>
      </c>
      <c r="G60" s="16">
        <v>5719.3</v>
      </c>
      <c r="H60" s="16">
        <v>5152.4799999999996</v>
      </c>
      <c r="I60" s="16">
        <v>5145.57</v>
      </c>
      <c r="J60" s="16">
        <v>4402.8500000000004</v>
      </c>
      <c r="K60" s="36">
        <f t="shared" si="3"/>
        <v>5277.0020000000004</v>
      </c>
    </row>
    <row r="61" spans="1:11" x14ac:dyDescent="0.25">
      <c r="A61" s="11">
        <v>1272145300</v>
      </c>
      <c r="B61" t="s">
        <v>314</v>
      </c>
      <c r="C61" s="61">
        <v>10000</v>
      </c>
      <c r="D61" s="28">
        <v>10000</v>
      </c>
      <c r="E61" s="58">
        <v>6337.14</v>
      </c>
      <c r="F61" s="16">
        <v>992.44</v>
      </c>
      <c r="G61" s="16">
        <v>11129.46</v>
      </c>
      <c r="H61" s="16">
        <v>7179.08</v>
      </c>
      <c r="I61" s="16">
        <v>7886.34</v>
      </c>
      <c r="J61" s="16">
        <v>9204.15</v>
      </c>
      <c r="K61" s="36">
        <f t="shared" si="3"/>
        <v>7278.2939999999999</v>
      </c>
    </row>
    <row r="62" spans="1:11" x14ac:dyDescent="0.25">
      <c r="A62" s="11">
        <v>1272151120</v>
      </c>
      <c r="B62" t="s">
        <v>428</v>
      </c>
      <c r="C62" s="61">
        <v>5000</v>
      </c>
      <c r="D62" s="28">
        <v>6300</v>
      </c>
      <c r="E62" s="58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36">
        <f t="shared" si="3"/>
        <v>0</v>
      </c>
    </row>
    <row r="63" spans="1:11" x14ac:dyDescent="0.25">
      <c r="A63" s="11">
        <v>1272152170</v>
      </c>
      <c r="B63" t="s">
        <v>315</v>
      </c>
      <c r="C63" s="61">
        <v>1200</v>
      </c>
      <c r="D63" s="28">
        <v>1200</v>
      </c>
      <c r="E63" s="58">
        <v>809.7</v>
      </c>
      <c r="F63" s="16">
        <v>2605.9299999999998</v>
      </c>
      <c r="G63" s="16">
        <v>2265.0500000000002</v>
      </c>
      <c r="H63" s="16">
        <v>3522.48</v>
      </c>
      <c r="I63" s="16">
        <v>2749.29</v>
      </c>
      <c r="J63" s="16">
        <v>2386.3200000000002</v>
      </c>
      <c r="K63" s="36">
        <f t="shared" si="3"/>
        <v>2705.8139999999999</v>
      </c>
    </row>
    <row r="64" spans="1:11" x14ac:dyDescent="0.25">
      <c r="A64" s="11">
        <v>1272155300</v>
      </c>
      <c r="B64" t="s">
        <v>316</v>
      </c>
      <c r="C64" s="61">
        <v>10000</v>
      </c>
      <c r="D64" s="28">
        <v>5000</v>
      </c>
      <c r="E64" s="58">
        <v>7681.92</v>
      </c>
      <c r="F64" s="16">
        <v>4028.21</v>
      </c>
      <c r="G64" s="16">
        <v>4037.07</v>
      </c>
      <c r="H64" s="16">
        <v>5343.41</v>
      </c>
      <c r="I64" s="16">
        <v>6656.86</v>
      </c>
      <c r="J64" s="16">
        <v>6242.65</v>
      </c>
      <c r="K64" s="36">
        <f t="shared" si="3"/>
        <v>5261.6399999999994</v>
      </c>
    </row>
    <row r="65" spans="1:11" x14ac:dyDescent="0.25">
      <c r="A65" s="11">
        <v>1272155560</v>
      </c>
      <c r="B65" t="s">
        <v>429</v>
      </c>
      <c r="C65" s="61">
        <v>9000</v>
      </c>
      <c r="D65" s="28">
        <v>13000</v>
      </c>
      <c r="E65" s="58">
        <v>6872.66</v>
      </c>
      <c r="F65" s="16">
        <v>6013.07</v>
      </c>
      <c r="G65" s="16">
        <v>0</v>
      </c>
      <c r="H65" s="16">
        <v>0</v>
      </c>
      <c r="I65" s="16">
        <v>0</v>
      </c>
      <c r="J65" s="16">
        <v>0</v>
      </c>
      <c r="K65" s="36">
        <f t="shared" si="3"/>
        <v>1202.614</v>
      </c>
    </row>
    <row r="66" spans="1:11" x14ac:dyDescent="0.25">
      <c r="A66" s="11">
        <v>1272165300</v>
      </c>
      <c r="B66" t="s">
        <v>317</v>
      </c>
      <c r="C66" s="61">
        <v>2500</v>
      </c>
      <c r="D66" s="28">
        <v>2000</v>
      </c>
      <c r="E66" s="58">
        <v>0</v>
      </c>
      <c r="F66" s="16">
        <v>2059.88</v>
      </c>
      <c r="G66" s="16">
        <v>1576.31</v>
      </c>
      <c r="H66" s="16">
        <v>3827.06</v>
      </c>
      <c r="I66" s="16">
        <v>3810.74</v>
      </c>
      <c r="J66" s="16">
        <v>2417.83</v>
      </c>
      <c r="K66" s="36">
        <f t="shared" si="3"/>
        <v>2738.364</v>
      </c>
    </row>
    <row r="67" spans="1:11" x14ac:dyDescent="0.25">
      <c r="A67" s="11">
        <v>1272205300</v>
      </c>
      <c r="B67" t="s">
        <v>318</v>
      </c>
      <c r="C67" s="61">
        <v>1020</v>
      </c>
      <c r="D67" s="28">
        <v>800</v>
      </c>
      <c r="E67" s="58">
        <v>847.47</v>
      </c>
      <c r="F67" s="16">
        <v>743.48</v>
      </c>
      <c r="G67" s="16">
        <v>989.31</v>
      </c>
      <c r="H67" s="16">
        <v>876.7</v>
      </c>
      <c r="I67" s="16">
        <v>775.8</v>
      </c>
      <c r="J67" s="16">
        <v>891.78</v>
      </c>
      <c r="K67" s="36">
        <f t="shared" si="3"/>
        <v>855.41399999999999</v>
      </c>
    </row>
    <row r="68" spans="1:11" ht="15.75" thickBot="1" x14ac:dyDescent="0.3">
      <c r="A68" s="46"/>
      <c r="B68" s="46" t="s">
        <v>33</v>
      </c>
      <c r="C68" s="59">
        <f>SUM(C14:C67)</f>
        <v>359270</v>
      </c>
      <c r="D68" s="7">
        <f t="shared" ref="D68:J68" si="4">SUM(D14:D67)</f>
        <v>552951</v>
      </c>
      <c r="E68" s="7">
        <f t="shared" si="4"/>
        <v>217566.36000000002</v>
      </c>
      <c r="F68" s="7">
        <f t="shared" si="4"/>
        <v>392779.49999999994</v>
      </c>
      <c r="G68" s="7">
        <f t="shared" si="4"/>
        <v>480052.52</v>
      </c>
      <c r="H68" s="7">
        <f t="shared" si="4"/>
        <v>607263.72999999975</v>
      </c>
      <c r="I68" s="7">
        <f t="shared" si="4"/>
        <v>661710.85000000009</v>
      </c>
      <c r="J68" s="7">
        <f t="shared" si="4"/>
        <v>832756.53999999992</v>
      </c>
      <c r="K68" s="37">
        <f t="shared" si="3"/>
        <v>594912.62799999991</v>
      </c>
    </row>
  </sheetData>
  <conditionalFormatting sqref="F3:J4 F40:J44 F46:J53">
    <cfRule type="cellIs" dxfId="21" priority="14" operator="lessThan">
      <formula>0</formula>
    </cfRule>
  </conditionalFormatting>
  <conditionalFormatting sqref="F5:J6">
    <cfRule type="cellIs" dxfId="20" priority="13" operator="lessThan">
      <formula>0</formula>
    </cfRule>
  </conditionalFormatting>
  <conditionalFormatting sqref="F7:J7">
    <cfRule type="cellIs" dxfId="19" priority="11" operator="lessThan">
      <formula>0</formula>
    </cfRule>
  </conditionalFormatting>
  <conditionalFormatting sqref="F14:J14">
    <cfRule type="cellIs" dxfId="18" priority="10" operator="lessThan">
      <formula>0</formula>
    </cfRule>
  </conditionalFormatting>
  <conditionalFormatting sqref="F19:J21">
    <cfRule type="cellIs" dxfId="17" priority="9" operator="lessThan">
      <formula>0</formula>
    </cfRule>
  </conditionalFormatting>
  <conditionalFormatting sqref="F22:J39">
    <cfRule type="cellIs" dxfId="16" priority="8" operator="lessThan">
      <formula>0</formula>
    </cfRule>
  </conditionalFormatting>
  <conditionalFormatting sqref="F54:J67">
    <cfRule type="cellIs" dxfId="15" priority="5" operator="lessThan">
      <formula>0</formula>
    </cfRule>
  </conditionalFormatting>
  <conditionalFormatting sqref="F18:J18">
    <cfRule type="cellIs" dxfId="14" priority="4" operator="lessThan">
      <formula>0</formula>
    </cfRule>
  </conditionalFormatting>
  <conditionalFormatting sqref="F15:J16">
    <cfRule type="cellIs" dxfId="13" priority="3" operator="lessThan">
      <formula>0</formula>
    </cfRule>
  </conditionalFormatting>
  <conditionalFormatting sqref="F17:J17">
    <cfRule type="cellIs" dxfId="12" priority="2" operator="lessThan">
      <formula>0</formula>
    </cfRule>
  </conditionalFormatting>
  <conditionalFormatting sqref="F45:J45">
    <cfRule type="cellIs" dxfId="11" priority="1" operator="lessThan">
      <formula>0</formula>
    </cfRule>
  </conditionalFormatting>
  <pageMargins left="0.7" right="0.7" top="0.75" bottom="0.75" header="0.3" footer="0.3"/>
  <pageSetup paperSize="5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Admin</vt:lpstr>
      <vt:lpstr>Solid Waste</vt:lpstr>
      <vt:lpstr>Recycling</vt:lpstr>
      <vt:lpstr>NLC</vt:lpstr>
      <vt:lpstr>Public Works</vt:lpstr>
      <vt:lpstr>Fire Dept</vt:lpstr>
      <vt:lpstr>Bylaw</vt:lpstr>
      <vt:lpstr>Water</vt:lpstr>
      <vt:lpstr>Parks</vt:lpstr>
      <vt:lpstr>Recreation</vt:lpstr>
      <vt:lpstr>Summary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 Officer</dc:creator>
  <cp:lastModifiedBy>Finance Officer</cp:lastModifiedBy>
  <cp:lastPrinted>2022-10-21T18:49:35Z</cp:lastPrinted>
  <dcterms:created xsi:type="dcterms:W3CDTF">2019-10-30T18:57:38Z</dcterms:created>
  <dcterms:modified xsi:type="dcterms:W3CDTF">2023-02-17T16:38:57Z</dcterms:modified>
</cp:coreProperties>
</file>